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80" windowWidth="19020" windowHeight="12600" activeTab="1"/>
  </bookViews>
  <sheets>
    <sheet name="титульный" sheetId="6" r:id="rId1"/>
    <sheet name="стр.1_4" sheetId="4" r:id="rId2"/>
    <sheet name="стр.5_7" sheetId="5" r:id="rId3"/>
  </sheets>
  <definedNames>
    <definedName name="TABLE" localSheetId="1">стр.1_4!#REF!</definedName>
    <definedName name="TABLE" localSheetId="2">стр.5_7!#REF!</definedName>
    <definedName name="TABLE" localSheetId="0">титульный!#REF!</definedName>
    <definedName name="TABLE_2" localSheetId="1">стр.1_4!#REF!</definedName>
    <definedName name="TABLE_2" localSheetId="2">стр.5_7!#REF!</definedName>
    <definedName name="TABLE_2" localSheetId="0">титульный!#REF!</definedName>
    <definedName name="_xlnm.Print_Titles" localSheetId="1">стр.1_4!$12:$16</definedName>
    <definedName name="_xlnm.Print_Area" localSheetId="2">стр.5_7!$A$1:$EW$57</definedName>
    <definedName name="_xlnm.Print_Area" localSheetId="0">титульный!$A$1:$DM$33</definedName>
  </definedNames>
  <calcPr calcId="144525"/>
</workbook>
</file>

<file path=xl/calcChain.xml><?xml version="1.0" encoding="utf-8"?>
<calcChain xmlns="http://schemas.openxmlformats.org/spreadsheetml/2006/main">
  <c r="DI88" i="4" l="1"/>
  <c r="DI36" i="4"/>
  <c r="DF50" i="4"/>
  <c r="DF25" i="4"/>
  <c r="DI50" i="4" l="1"/>
  <c r="DF82" i="4" l="1"/>
  <c r="DF79" i="4" s="1"/>
  <c r="DF70" i="4"/>
  <c r="DG79" i="4"/>
  <c r="EW79" i="4"/>
  <c r="DW79" i="4"/>
  <c r="CS83" i="4"/>
  <c r="DF65" i="4"/>
  <c r="CS82" i="4" l="1"/>
  <c r="CS81" i="4"/>
  <c r="DI85" i="4"/>
  <c r="EW25" i="4" l="1"/>
  <c r="DW25" i="4"/>
  <c r="EW88" i="4"/>
  <c r="DW88" i="4"/>
  <c r="DI87" i="4" l="1"/>
  <c r="DI76" i="4" s="1"/>
  <c r="DF86" i="4"/>
  <c r="DF57" i="4"/>
  <c r="DF87" i="4" l="1"/>
  <c r="DI23" i="4"/>
  <c r="EW23" i="4" l="1"/>
  <c r="DW23" i="4"/>
  <c r="CS20" i="4"/>
  <c r="DI34" i="4"/>
  <c r="DI19" i="4" s="1"/>
  <c r="EW36" i="4"/>
  <c r="EW34" i="4" s="1"/>
  <c r="EW86" i="4"/>
  <c r="DW86" i="4"/>
  <c r="DW36" i="4"/>
  <c r="DW34" i="4" s="1"/>
  <c r="DW19" i="4" s="1"/>
  <c r="EW19" i="4" l="1"/>
  <c r="CS34" i="4"/>
  <c r="EW57" i="4"/>
  <c r="DW57" i="4"/>
  <c r="DI57" i="4"/>
  <c r="EW50" i="4"/>
  <c r="DW50" i="4"/>
  <c r="DF76" i="4" l="1"/>
  <c r="DG25" i="4" l="1"/>
  <c r="CS25" i="4" s="1"/>
  <c r="DG23" i="4"/>
  <c r="DG19" i="4" s="1"/>
  <c r="DG85" i="4" l="1"/>
  <c r="DG49" i="4"/>
  <c r="CS21" i="4" l="1"/>
  <c r="CS22" i="4"/>
  <c r="CS86" i="4" l="1"/>
  <c r="DG87" i="4"/>
  <c r="DW76" i="4" l="1"/>
  <c r="DW71" i="4" s="1"/>
  <c r="EW76" i="4"/>
  <c r="DI55" i="4" l="1"/>
  <c r="DI49" i="4" s="1"/>
  <c r="CS17" i="4" l="1"/>
  <c r="CS50" i="4"/>
  <c r="DI98" i="4" l="1"/>
  <c r="EW55" i="4" l="1"/>
  <c r="DF55" i="4"/>
  <c r="DF49" i="4" s="1"/>
  <c r="CS49" i="4" s="1"/>
  <c r="CS87" i="4" l="1"/>
  <c r="DF23" i="4" l="1"/>
  <c r="CS23" i="4" l="1"/>
  <c r="DF19" i="4"/>
  <c r="CS19" i="4" l="1"/>
  <c r="FJ49" i="4"/>
  <c r="DJ57" i="4"/>
  <c r="DJ50" i="4" l="1"/>
  <c r="EJ49" i="4"/>
  <c r="DH49" i="4" l="1"/>
  <c r="CS79" i="4" l="1"/>
  <c r="CS84" i="4"/>
  <c r="CS85" i="4"/>
  <c r="CS88" i="4"/>
  <c r="CS89" i="4"/>
  <c r="CS78" i="4"/>
  <c r="DI65" i="4"/>
  <c r="DG76" i="4" l="1"/>
  <c r="CS76" i="4" s="1"/>
  <c r="CS68" i="4"/>
  <c r="DN8" i="5" l="1"/>
  <c r="DN42" i="5" s="1"/>
  <c r="DN20" i="5"/>
  <c r="EW71" i="4"/>
  <c r="DG65" i="4"/>
  <c r="DG69" i="4"/>
  <c r="DF69" i="4"/>
  <c r="DF71" i="4" s="1"/>
  <c r="DI69" i="4"/>
  <c r="DI71" i="4" s="1"/>
  <c r="DI48" i="4" s="1"/>
  <c r="DI59" i="4"/>
  <c r="DW55" i="4"/>
  <c r="DB21" i="5" l="1"/>
  <c r="DG71" i="4"/>
  <c r="DZ8" i="5"/>
  <c r="DJ55" i="4"/>
  <c r="CS65" i="4"/>
  <c r="DB36" i="5" l="1"/>
  <c r="DG103" i="4"/>
  <c r="CS36" i="4"/>
  <c r="DG48" i="4" l="1"/>
  <c r="DH76" i="4"/>
  <c r="DF59" i="4"/>
  <c r="DJ36" i="4" l="1"/>
  <c r="DJ25" i="4"/>
  <c r="DJ70" i="4"/>
  <c r="DJ69" i="4"/>
  <c r="DJ68" i="4"/>
  <c r="DJ67" i="4"/>
  <c r="DJ66" i="4"/>
  <c r="DJ64" i="4"/>
  <c r="DJ63" i="4"/>
  <c r="DJ62" i="4"/>
  <c r="DJ61" i="4"/>
  <c r="DJ60" i="4"/>
  <c r="DJ58" i="4"/>
  <c r="DJ56" i="4"/>
  <c r="DJ54" i="4"/>
  <c r="DJ53" i="4"/>
  <c r="DJ52" i="4"/>
  <c r="DJ51" i="4"/>
  <c r="DJ18" i="4"/>
  <c r="DJ17" i="4"/>
  <c r="DZ20" i="5"/>
  <c r="FJ76" i="4"/>
  <c r="EJ76" i="4"/>
  <c r="DH19" i="4"/>
  <c r="EJ65" i="4"/>
  <c r="EW65" i="4"/>
  <c r="DW65" i="4"/>
  <c r="CS53" i="4"/>
  <c r="FJ23" i="4"/>
  <c r="CS51" i="4"/>
  <c r="CS52" i="4"/>
  <c r="CS54" i="4"/>
  <c r="CS56" i="4"/>
  <c r="CS57" i="4"/>
  <c r="CS58" i="4"/>
  <c r="CS60" i="4"/>
  <c r="CS61" i="4"/>
  <c r="CS62" i="4"/>
  <c r="CS63" i="4"/>
  <c r="CS64" i="4"/>
  <c r="CS66" i="4"/>
  <c r="CS67" i="4"/>
  <c r="CS69" i="4"/>
  <c r="CS70" i="4"/>
  <c r="CS59" i="4"/>
  <c r="EW59" i="4"/>
  <c r="EW49" i="4" s="1"/>
  <c r="EW48" i="4" s="1"/>
  <c r="DW59" i="4"/>
  <c r="CS18" i="4"/>
  <c r="EJ19" i="4"/>
  <c r="CS55" i="4"/>
  <c r="DN18" i="5"/>
  <c r="DN15" i="5" s="1"/>
  <c r="DH71" i="4" l="1"/>
  <c r="DH48" i="4" s="1"/>
  <c r="CS71" i="4"/>
  <c r="DB8" i="5" s="1"/>
  <c r="DB18" i="5"/>
  <c r="DB15" i="5" s="1"/>
  <c r="DF48" i="4"/>
  <c r="CS48" i="4" s="1"/>
  <c r="DW49" i="4"/>
  <c r="DW48" i="4" s="1"/>
  <c r="DJ76" i="4"/>
  <c r="DJ23" i="4"/>
  <c r="FJ19" i="4"/>
  <c r="FJ71" i="4" s="1"/>
  <c r="DJ59" i="4"/>
  <c r="DJ65" i="4"/>
  <c r="DJ19" i="4"/>
  <c r="EJ71" i="4"/>
  <c r="DJ48" i="4" l="1"/>
  <c r="FJ48" i="4"/>
  <c r="DB20" i="5"/>
  <c r="DZ36" i="5"/>
  <c r="DZ35" i="5" s="1"/>
  <c r="DN36" i="5"/>
  <c r="DN35" i="5" s="1"/>
  <c r="DN13" i="5" s="1"/>
  <c r="DB35" i="5"/>
  <c r="DB13" i="5" l="1"/>
  <c r="DB41" i="5"/>
  <c r="DB39" i="5" s="1"/>
  <c r="DZ18" i="5"/>
  <c r="DZ15" i="5" s="1"/>
  <c r="DZ13" i="5" s="1"/>
  <c r="DZ43" i="5"/>
  <c r="DZ39" i="5" s="1"/>
  <c r="DJ49" i="4" l="1"/>
  <c r="DJ71" i="4" l="1"/>
  <c r="DN39" i="5" s="1"/>
</calcChain>
</file>

<file path=xl/sharedStrings.xml><?xml version="1.0" encoding="utf-8"?>
<sst xmlns="http://schemas.openxmlformats.org/spreadsheetml/2006/main" count="513" uniqueCount="337">
  <si>
    <t>Приложение</t>
  </si>
  <si>
    <t>Наименование показателя</t>
  </si>
  <si>
    <t>Код строки</t>
  </si>
  <si>
    <r>
      <t xml:space="preserve">Код по бюджетной классификации Российской Федерации </t>
    </r>
    <r>
      <rPr>
        <vertAlign val="superscript"/>
        <sz val="8"/>
        <rFont val="Times New Roman"/>
        <family val="1"/>
        <charset val="204"/>
      </rPr>
      <t>3</t>
    </r>
  </si>
  <si>
    <t>на 20</t>
  </si>
  <si>
    <t xml:space="preserve"> г.</t>
  </si>
  <si>
    <t>за пределами планового периода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</si>
  <si>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</si>
  <si>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</si>
  <si>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</si>
  <si>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</si>
  <si>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</si>
  <si>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</si>
  <si>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</si>
  <si>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</si>
  <si>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</si>
  <si>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(рекомендуемый образец)</t>
  </si>
  <si>
    <t>(наименование должности уполномоченного лица)</t>
  </si>
  <si>
    <t>(подпись)</t>
  </si>
  <si>
    <t>(расшифровка подписи)</t>
  </si>
  <si>
    <t>"</t>
  </si>
  <si>
    <t>Утверждаю</t>
  </si>
  <si>
    <t>Коды</t>
  </si>
  <si>
    <t>(на 20</t>
  </si>
  <si>
    <t>г. и плановый период 20</t>
  </si>
  <si>
    <t>и 20</t>
  </si>
  <si>
    <t>Дата</t>
  </si>
  <si>
    <t>по Сводному реестру</t>
  </si>
  <si>
    <t>глава по БК</t>
  </si>
  <si>
    <t>Орган, осуществляющий</t>
  </si>
  <si>
    <t>функции и полномочия учредителя</t>
  </si>
  <si>
    <t>ИНН</t>
  </si>
  <si>
    <t>КПП</t>
  </si>
  <si>
    <t>по ОКЕИ</t>
  </si>
  <si>
    <t>Единица измерения: руб.</t>
  </si>
  <si>
    <t>от "</t>
  </si>
  <si>
    <t>Раздел 1. Поступления и выплаты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</si>
  <si>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</si>
  <si>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</si>
  <si>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</si>
  <si>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</si>
  <si>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</si>
  <si>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</si>
  <si>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</si>
  <si>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</si>
  <si>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</si>
  <si>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</si>
  <si>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1200</t>
  </si>
  <si>
    <t>130</t>
  </si>
  <si>
    <t>1210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</si>
  <si>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</si>
  <si>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</si>
  <si>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</si>
  <si>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</si>
  <si>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</si>
  <si>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</si>
  <si>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</si>
  <si>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</si>
  <si>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</si>
  <si>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</si>
  <si>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доходы от операций с активами, всего</t>
  </si>
  <si>
    <t>1900</t>
  </si>
  <si>
    <t>1980</t>
  </si>
  <si>
    <t>1981</t>
  </si>
  <si>
    <t>510</t>
  </si>
  <si>
    <t>Расходы, всего</t>
  </si>
  <si>
    <t>2000</t>
  </si>
  <si>
    <t>2100</t>
  </si>
  <si>
    <t>2110</t>
  </si>
  <si>
    <t>111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</si>
  <si>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</si>
  <si>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</si>
  <si>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</si>
  <si>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</si>
  <si>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</si>
  <si>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</si>
  <si>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</si>
  <si>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</si>
  <si>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2141</t>
  </si>
  <si>
    <t>на иные выплаты работникам</t>
  </si>
  <si>
    <t>2142</t>
  </si>
  <si>
    <t>2200</t>
  </si>
  <si>
    <t>300</t>
  </si>
  <si>
    <t>2210</t>
  </si>
  <si>
    <t>320</t>
  </si>
  <si>
    <t>2220</t>
  </si>
  <si>
    <t>340</t>
  </si>
  <si>
    <t>2230</t>
  </si>
  <si>
    <t>350</t>
  </si>
  <si>
    <t>уплата налогов, сборов и иных платежей, всего</t>
  </si>
  <si>
    <t>2300</t>
  </si>
  <si>
    <t>850</t>
  </si>
  <si>
    <t>2310</t>
  </si>
  <si>
    <t>851</t>
  </si>
  <si>
    <t>2320</t>
  </si>
  <si>
    <t>852</t>
  </si>
  <si>
    <t>2330</t>
  </si>
  <si>
    <t>853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</si>
  <si>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</si>
  <si>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</si>
  <si>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</si>
  <si>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</si>
  <si>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2630</t>
  </si>
  <si>
    <t>243</t>
  </si>
  <si>
    <t>2640</t>
  </si>
  <si>
    <t>244</t>
  </si>
  <si>
    <t>2650</t>
  </si>
  <si>
    <t>400</t>
  </si>
  <si>
    <t>406</t>
  </si>
  <si>
    <t>407</t>
  </si>
  <si>
    <t>3000</t>
  </si>
  <si>
    <t>100</t>
  </si>
  <si>
    <t>3010</t>
  </si>
  <si>
    <t>3020</t>
  </si>
  <si>
    <t>4000</t>
  </si>
  <si>
    <t>4010</t>
  </si>
  <si>
    <t>610</t>
  </si>
  <si>
    <t>к Требованиям к составлению и утверждению плана финансово-хозяйственной
деятельности государственного (муниципального) учреждения, утвержденным
приказом Министерства финансов Российской Федерации
от 31 августа 2018 г. № 186н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</si>
  <si>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</si>
  <si>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</si>
  <si>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</si>
  <si>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</si>
  <si>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</si>
  <si>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</si>
  <si>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26000</t>
  </si>
  <si>
    <t>1.1</t>
  </si>
  <si>
    <t>26100</t>
  </si>
  <si>
    <t>1.2</t>
  </si>
  <si>
    <t>26200</t>
  </si>
  <si>
    <t>1.3</t>
  </si>
  <si>
    <t>1.4</t>
  </si>
  <si>
    <t>26300</t>
  </si>
  <si>
    <t>26400</t>
  </si>
  <si>
    <t>1.4.1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</si>
  <si>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</si>
  <si>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</si>
  <si>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</si>
  <si>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</si>
  <si>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</si>
  <si>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r>
      <t xml:space="preserve">в соответствии с Федеральным законом № 223-ФЗ </t>
    </r>
    <r>
      <rPr>
        <vertAlign val="superscript"/>
        <sz val="8"/>
        <rFont val="Times New Roman"/>
        <family val="1"/>
        <charset val="204"/>
      </rPr>
      <t>14</t>
    </r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</si>
  <si>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</si>
  <si>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</si>
  <si>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</si>
  <si>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</si>
  <si>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</si>
  <si>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</si>
  <si>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</si>
  <si>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</si>
  <si>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</si>
  <si>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8"/>
        <rFont val="Times New Roman"/>
        <family val="1"/>
        <charset val="204"/>
      </rPr>
      <t>15</t>
    </r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</si>
  <si>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</si>
  <si>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</si>
  <si>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</si>
  <si>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</si>
  <si>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</si>
  <si>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</si>
  <si>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</si>
  <si>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</si>
  <si>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</si>
  <si>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</si>
  <si>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</si>
  <si>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</si>
  <si>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</si>
  <si>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</si>
  <si>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в соответствии с Федеральным законом № 223-ФЗ</t>
  </si>
  <si>
    <t>26452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</si>
  <si>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8"/>
        <rFont val="Times New Roman"/>
        <family val="1"/>
        <charset val="204"/>
      </rPr>
      <t>16</t>
    </r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</si>
  <si>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</si>
  <si>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</si>
  <si>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</si>
  <si>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</si>
  <si>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</si>
  <si>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</si>
  <si>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t>Исполнитель</t>
  </si>
  <si>
    <r>
      <t>_____</t>
    </r>
    <r>
      <rPr>
        <vertAlign val="superscript"/>
        <sz val="7"/>
        <rFont val="Times New Roman"/>
        <family val="1"/>
        <charset val="204"/>
      </rPr>
      <t>1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случае утверждения закона (решения) о бюджете на текущий финансовый год и плановый период.</t>
    </r>
  </si>
  <si>
    <r>
      <t>_____</t>
    </r>
    <r>
      <rPr>
        <vertAlign val="superscript"/>
        <sz val="7"/>
        <rFont val="Times New Roman"/>
        <family val="1"/>
        <charset val="204"/>
      </rPr>
      <t>2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</si>
  <si>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t>_____</t>
    </r>
    <r>
      <rPr>
        <vertAlign val="superscript"/>
        <sz val="7"/>
        <rFont val="Times New Roman"/>
        <family val="1"/>
        <charset val="204"/>
      </rPr>
      <t>3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графе 3 отражаются:</t>
    </r>
  </si>
  <si>
    <r>
      <t>_____</t>
    </r>
    <r>
      <rPr>
        <sz val="7"/>
        <rFont val="Times New Roman"/>
        <family val="1"/>
        <charset val="204"/>
      </rPr>
      <t>по строкам 1100 - 1900 - коды аналитической группы подвида доходов бюджетов классификации доходов бюджетов;</t>
    </r>
  </si>
  <si>
    <r>
      <t>_____</t>
    </r>
    <r>
      <rPr>
        <sz val="7"/>
        <rFont val="Times New Roman"/>
        <family val="1"/>
        <charset val="204"/>
      </rPr>
  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  </r>
  </si>
  <si>
    <r>
      <t>_____</t>
    </r>
    <r>
      <rPr>
        <sz val="7"/>
        <rFont val="Times New Roman"/>
        <family val="1"/>
        <charset val="204"/>
      </rPr>
  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  </r>
  </si>
  <si>
    <t>1410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</si>
  <si>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 xml:space="preserve">:
</t>
    </r>
  </si>
  <si>
    <t>26321.1</t>
  </si>
  <si>
    <t>26430.1</t>
  </si>
  <si>
    <t>26451.1</t>
  </si>
  <si>
    <t>(в ред. Приказов Минфина России от 07.02.2020 № 17н, от 02.04.2021 № 53н)</t>
  </si>
  <si>
    <t>Образовательная организация</t>
  </si>
  <si>
    <t>Всего, в том числе</t>
  </si>
  <si>
    <t>из них гранты</t>
  </si>
  <si>
    <t>Поступления от приносящей доход деятельности</t>
  </si>
  <si>
    <t>Безвозмездные поступления, всего, в том числе</t>
  </si>
  <si>
    <t>в том числе</t>
  </si>
  <si>
    <t>Субсидии на финансовое обеспечение выполнения муниципального задания, всего</t>
  </si>
  <si>
    <t>Поступления от приносящей доход деятельности, всего</t>
  </si>
  <si>
    <t>9</t>
  </si>
  <si>
    <t>10</t>
  </si>
  <si>
    <t>11</t>
  </si>
  <si>
    <t>12</t>
  </si>
  <si>
    <t>13</t>
  </si>
  <si>
    <t>14</t>
  </si>
  <si>
    <r>
      <t xml:space="preserve">Остаток средств на начало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</si>
  <si>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r>
      <t xml:space="preserve">Остаток средств на конец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</si>
  <si>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t>доходы от арендной платы</t>
  </si>
  <si>
    <t>субсидии на финансовое обеспечение выполнения муниципального задания за счет средств бюджета публично-правового образования, создавшего учреждение, всего</t>
  </si>
  <si>
    <t>Всего на плановый период</t>
  </si>
  <si>
    <t>Объем финансового обеспечения в рублях с точностью до двух знаков после запятой</t>
  </si>
  <si>
    <t>доходы от оказания медицинских услуг потребителям соответствующих услуг</t>
  </si>
  <si>
    <t>целевые субсидии, всего</t>
  </si>
  <si>
    <t>1510</t>
  </si>
  <si>
    <t>субсидии на осуществление капитальных вложений, всего</t>
  </si>
  <si>
    <t>1520</t>
  </si>
  <si>
    <r>
      <t xml:space="preserve">прочие поступления, всего </t>
    </r>
    <r>
      <rPr>
        <vertAlign val="superscript"/>
        <sz val="8"/>
        <rFont val="Times New Roman"/>
        <family val="1"/>
        <charset val="204"/>
      </rPr>
      <t>5</t>
    </r>
  </si>
  <si>
    <t>увеличение остатков денежных средств за счет возврата дебиторской задолженности прошлых лет</t>
  </si>
  <si>
    <t>из них:
фонд оплаты труда</t>
  </si>
  <si>
    <r>
      <rPr>
        <sz val="8"/>
        <rFont val="Times New Roman"/>
        <family val="1"/>
        <charset val="204"/>
      </rPr>
      <t>в том числе:</t>
    </r>
    <r>
      <rPr>
        <b/>
        <sz val="8"/>
        <rFont val="Times New Roman"/>
        <family val="1"/>
        <charset val="204"/>
      </rPr>
      <t xml:space="preserve">
на выплаты персоналу, всего</t>
    </r>
  </si>
  <si>
    <t xml:space="preserve">в том числе:    </t>
  </si>
  <si>
    <t>социальные пособия и компенсации персоналу в денежной форме</t>
  </si>
  <si>
    <t>иные выплаты персоналу учреждений, в том числе компенсационного характера</t>
  </si>
  <si>
    <t>на выплаты по оплате труда</t>
  </si>
  <si>
    <t>социальные и иные выплаты работникам, всего</t>
  </si>
  <si>
    <t xml:space="preserve">
социальные выплаты гражданам, кроме публичных нормативных социальных выплат</t>
  </si>
  <si>
    <t xml:space="preserve">
выплата стипендий, осуществление иных расходов на социальную поддержку обучающихся за счет средств городского бюджета</t>
  </si>
  <si>
    <t>премии и гранты</t>
  </si>
  <si>
    <t>прочие налоги, сборы</t>
  </si>
  <si>
    <r>
      <t>расходы на закупку товаров, работ, услуг, всего</t>
    </r>
    <r>
      <rPr>
        <vertAlign val="superscript"/>
        <sz val="8"/>
        <rFont val="Times New Roman"/>
        <family val="1"/>
        <charset val="204"/>
      </rPr>
      <t xml:space="preserve"> 6</t>
    </r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</si>
  <si>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</si>
  <si>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</si>
  <si>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</si>
  <si>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муниципального имущества, всего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</si>
  <si>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</si>
  <si>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</si>
  <si>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</si>
  <si>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2651</t>
  </si>
  <si>
    <t>2652</t>
  </si>
  <si>
    <t>строительство (реконструкция) объектов недвижимого имущества муниципальными учреждениями</t>
  </si>
  <si>
    <r>
      <t xml:space="preserve">Выплаты, уменьшающие доход, всего </t>
    </r>
    <r>
      <rPr>
        <b/>
        <vertAlign val="superscript"/>
        <sz val="8"/>
        <rFont val="Times New Roman"/>
        <family val="1"/>
        <charset val="204"/>
      </rPr>
      <t>7</t>
    </r>
  </si>
  <si>
    <r>
      <t xml:space="preserve">налог на прибыль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</si>
  <si>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налог на добавленную стоиомсть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</si>
  <si>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Прочие выплаты, всего </t>
    </r>
    <r>
      <rPr>
        <b/>
        <vertAlign val="superscript"/>
        <sz val="8"/>
        <rFont val="Times New Roman"/>
        <family val="1"/>
        <charset val="204"/>
      </rPr>
      <t>8</t>
    </r>
  </si>
  <si>
    <t>из них:</t>
  </si>
  <si>
    <t>возврат в бюджет средств субсидии</t>
  </si>
  <si>
    <r>
      <t>_____</t>
    </r>
    <r>
      <rPr>
        <sz val="7"/>
        <rFont val="Times New Roman"/>
        <family val="1"/>
        <charset val="204"/>
      </rPr>
      <t>по строкам 2000 - 2652 - коды видов расходов бюджетов классификации расходов бюджетов;</t>
    </r>
  </si>
  <si>
    <r>
      <t>_____</t>
    </r>
    <r>
      <rPr>
        <sz val="7"/>
        <rFont val="Times New Roman"/>
        <family val="1"/>
        <charset val="204"/>
      </rPr>
      <t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налог на прибыль, налог на добавленную стоимость, налог на имущество);</t>
    </r>
  </si>
  <si>
    <r>
      <t>_____</t>
    </r>
    <r>
      <rPr>
        <vertAlign val="superscript"/>
        <sz val="7"/>
        <rFont val="Times New Roman"/>
        <family val="1"/>
        <charset val="204"/>
      </rPr>
      <t>4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 строкам 0001 и 0002 указываются планируемые суммы остатков средств на начало и на конец планируемого года, если указанные показатели по решению органа, осуществляющего функции и полномочия учредителя, планируются на этапе формирования проекта Плана  либо указываются фактические остатки средств при внесении изменений в утвержденный План после завершения отчетного финансового года.</t>
    </r>
  </si>
  <si>
    <r>
      <t>_____</t>
    </r>
    <r>
      <rPr>
        <vertAlign val="superscript"/>
        <sz val="7"/>
        <rFont val="Times New Roman"/>
        <family val="1"/>
        <charset val="204"/>
      </rPr>
      <t>5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лет.</t>
    </r>
  </si>
  <si>
    <r>
      <t>____6_</t>
    </r>
    <r>
      <rPr>
        <sz val="7"/>
        <rFont val="Times New Roman"/>
        <family val="1"/>
        <charset val="204"/>
      </rPr>
      <t>Показатели выплат по расходам на закупки товаров, работ, услуг, отраженные в строке 2600 Таблицы 1 "Поступления и выплаты" Плана, подлежат детализации в Таблице II "Сведения по выплатам на закупку товаров, работ, услуг" Плана.</t>
    </r>
  </si>
  <si>
    <r>
      <t>_____</t>
    </r>
    <r>
      <rPr>
        <vertAlign val="superscript"/>
        <sz val="7"/>
        <rFont val="Times New Roman"/>
        <family val="1"/>
        <charset val="204"/>
      </rPr>
      <t>7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Показатель отражается со знаком "минус".</t>
    </r>
  </si>
  <si>
    <r>
      <t>_____</t>
    </r>
    <r>
      <rPr>
        <vertAlign val="superscript"/>
        <sz val="7"/>
        <rFont val="Times New Roman"/>
        <family val="1"/>
        <charset val="204"/>
      </rPr>
      <t>8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года.</t>
    </r>
  </si>
  <si>
    <t>Таблица 1</t>
  </si>
  <si>
    <t>Таблица 2</t>
  </si>
  <si>
    <t xml:space="preserve">Раздел II. Сведения по выплатам на закупки товаров, работ, услуг </t>
  </si>
  <si>
    <t>Сумма в рублях с точностью до двух знаков после запятой</t>
  </si>
  <si>
    <r>
      <t xml:space="preserve">Выплаты на закупку товаров, работ, услуг, всего </t>
    </r>
    <r>
      <rPr>
        <b/>
        <vertAlign val="superscript"/>
        <sz val="8"/>
        <rFont val="Times New Roman"/>
        <family val="1"/>
        <charset val="204"/>
      </rPr>
      <t>10</t>
    </r>
  </si>
  <si>
    <r>
      <t xml:space="preserve">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(далее - Федеральный закон № 44-ФЗ) </t>
    </r>
    <r>
      <rPr>
        <vertAlign val="superscript"/>
        <sz val="8"/>
        <rFont val="Times New Roman"/>
        <family val="1"/>
        <charset val="204"/>
      </rPr>
      <t>11</t>
    </r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</si>
  <si>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 </t>
    </r>
    <r>
      <rPr>
        <vertAlign val="superscript"/>
        <sz val="8"/>
        <rFont val="Times New Roman"/>
        <family val="1"/>
        <charset val="204"/>
      </rPr>
      <t>12</t>
    </r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</si>
  <si>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13</t>
    </r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</si>
  <si>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14</t>
    </r>
  </si>
  <si>
    <t>за счет субсидий, предоставляемых на финансовое обеспечение выполнения муниципального задания</t>
  </si>
  <si>
    <t>в соответствии с Федеральным законом № 44-ФЗ</t>
  </si>
  <si>
    <t>доходы от оказания платных образовательных услуг (выполнения работ) потребителям соовтетствующих услуг (работ), всего</t>
  </si>
  <si>
    <t>Управление образования, спорта и физической культуры администрации города Орла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</si>
  <si>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</si>
  <si>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</si>
  <si>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</si>
  <si>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</si>
  <si>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247</t>
  </si>
  <si>
    <t>увеличение стоимости основных средств</t>
  </si>
  <si>
    <t>увеличение стоимости продуктов питания</t>
  </si>
  <si>
    <t>увеличение стоимости прочих оборотных запасов (материалов)</t>
  </si>
  <si>
    <t>Аналитический код</t>
  </si>
  <si>
    <t>Субсидии на финансовое обеспечение выполнения муниципального задания, всего, в том числе</t>
  </si>
  <si>
    <t>1.4.2.1.1</t>
  </si>
  <si>
    <t>26421.1</t>
  </si>
  <si>
    <t xml:space="preserve">            в рамках реализации национального проекта "Образование"</t>
  </si>
  <si>
    <t>131</t>
  </si>
  <si>
    <t>152</t>
  </si>
  <si>
    <t>210</t>
  </si>
  <si>
    <t>211</t>
  </si>
  <si>
    <t>213</t>
  </si>
  <si>
    <t>291</t>
  </si>
  <si>
    <t>290</t>
  </si>
  <si>
    <t>221</t>
  </si>
  <si>
    <t>223</t>
  </si>
  <si>
    <t>225</t>
  </si>
  <si>
    <t>226</t>
  </si>
  <si>
    <t>310</t>
  </si>
  <si>
    <t>346</t>
  </si>
  <si>
    <t xml:space="preserve">План финансово-хозяйственной деятельности </t>
  </si>
  <si>
    <t>121</t>
  </si>
  <si>
    <t>2211</t>
  </si>
  <si>
    <t>321</t>
  </si>
  <si>
    <t>262</t>
  </si>
  <si>
    <t>из них:                                                                                                                                                                                        налог на имущество организаций и земельный налог</t>
  </si>
  <si>
    <t>из них:                                                                                                                                                                       пособия, компенсации и иные выплаты гражданам, кроме публичных нормативных социальных выплат</t>
  </si>
  <si>
    <t>292</t>
  </si>
  <si>
    <t>уплата иных платежей</t>
  </si>
  <si>
    <t>прочие выплаты, всего</t>
  </si>
  <si>
    <t>2500</t>
  </si>
  <si>
    <t>297</t>
  </si>
  <si>
    <t>закупка энергетических ресурсов</t>
  </si>
  <si>
    <t>344</t>
  </si>
  <si>
    <t xml:space="preserve"> 54301194  </t>
  </si>
  <si>
    <t>871</t>
  </si>
  <si>
    <t xml:space="preserve">543Ц7034 </t>
  </si>
  <si>
    <t>5751018434</t>
  </si>
  <si>
    <t xml:space="preserve"> 575401001 </t>
  </si>
  <si>
    <t>383</t>
  </si>
  <si>
    <t>155</t>
  </si>
  <si>
    <t>25</t>
  </si>
  <si>
    <t xml:space="preserve">Всего на 2024г.первый год планового периода </t>
  </si>
  <si>
    <t xml:space="preserve">Муниципальное бюджетное общеобразовательное учреждение - средняя общеобразовательная школа № 45 </t>
  </si>
  <si>
    <t>имени Д.И. Блынского г. Орла</t>
  </si>
  <si>
    <t>266</t>
  </si>
  <si>
    <t>26</t>
  </si>
  <si>
    <t>Титульный лист</t>
  </si>
  <si>
    <r>
      <t xml:space="preserve"> годов </t>
    </r>
    <r>
      <rPr>
        <b/>
        <vertAlign val="superscript"/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)</t>
    </r>
  </si>
  <si>
    <r>
      <t xml:space="preserve"> г.</t>
    </r>
    <r>
      <rPr>
        <vertAlign val="superscript"/>
        <sz val="11"/>
        <rFont val="Times New Roman"/>
        <family val="1"/>
        <charset val="204"/>
      </rPr>
      <t>2</t>
    </r>
  </si>
  <si>
    <t>(наименование органа-учредителя(образовательной организации)</t>
  </si>
  <si>
    <t xml:space="preserve">                                                                                                                                               
Приложение 1  к Порядку составления и утверждения Плана финансово-хозяйственной деятельности муниципальных бюджетных образовательных организаций города Орла
</t>
  </si>
  <si>
    <t xml:space="preserve">Руководитель учреждения </t>
  </si>
  <si>
    <t>Уполномоченное лицо учреждения</t>
  </si>
  <si>
    <t>Уполномоченное лицо организации, осуществляющей расчет и составление плановых показателей</t>
  </si>
  <si>
    <t>Начальник управления образования, спорта и физической культуры администрации города Орла</t>
  </si>
  <si>
    <t>Митина М. В.</t>
  </si>
  <si>
    <t xml:space="preserve">Сергеева А. И. </t>
  </si>
  <si>
    <t>Главный бухгалтер</t>
  </si>
  <si>
    <t>27</t>
  </si>
  <si>
    <t>Всего на 2025г. текущий финансовый год</t>
  </si>
  <si>
    <t>на 2026г. первый год планового периода</t>
  </si>
  <si>
    <t>на 2027г. второй год планового периода</t>
  </si>
  <si>
    <t>водоснабжение</t>
  </si>
  <si>
    <t>отопление</t>
  </si>
  <si>
    <t>электроэнергия</t>
  </si>
  <si>
    <t>"11" августа 2025г.</t>
  </si>
  <si>
    <t>августа</t>
  </si>
  <si>
    <t>11.08.2025</t>
  </si>
  <si>
    <t>Директор Стародубцева Е.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</si>
</sst>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yr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vertAlign val="superscript"/>
      <sz val="7"/>
      <name val="Times New Roman"/>
      <family val="1"/>
      <charset val="204"/>
    </font>
    <font>
      <sz val="6.5"/>
      <name val="Times New Roman"/>
      <family val="1"/>
      <charset val="204"/>
    </font>
    <font>
      <sz val="8"/>
      <name val="Arial Cyr"/>
      <charset val="204"/>
    </font>
    <font>
      <i/>
      <sz val="8"/>
      <color rgb="FF0000FF"/>
      <name val="Times New Roman"/>
      <family val="1"/>
      <charset val="204"/>
    </font>
    <font>
      <i/>
      <sz val="10"/>
      <color rgb="FF0000FF"/>
      <name val="Arial Cyr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6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top" wrapText="1" indent="3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/>
    <xf numFmtId="0" fontId="1" fillId="0" borderId="1" xfId="0" applyNumberFormat="1" applyFont="1" applyFill="1" applyBorder="1" applyAlignment="1"/>
    <xf numFmtId="0" fontId="1" fillId="0" borderId="7" xfId="0" applyNumberFormat="1" applyFont="1" applyFill="1" applyBorder="1" applyAlignment="1"/>
    <xf numFmtId="0" fontId="1" fillId="0" borderId="10" xfId="0" applyNumberFormat="1" applyFont="1" applyFill="1" applyBorder="1" applyAlignment="1">
      <alignment wrapText="1"/>
    </xf>
    <xf numFmtId="0" fontId="1" fillId="0" borderId="10" xfId="0" applyNumberFormat="1" applyFont="1" applyFill="1" applyBorder="1" applyAlignment="1"/>
    <xf numFmtId="0" fontId="1" fillId="0" borderId="10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wrapText="1"/>
    </xf>
    <xf numFmtId="0" fontId="6" fillId="0" borderId="7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/>
    <xf numFmtId="0" fontId="1" fillId="0" borderId="10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1" fillId="0" borderId="19" xfId="0" applyNumberFormat="1" applyFont="1" applyFill="1" applyBorder="1" applyAlignment="1">
      <alignment horizontal="center"/>
    </xf>
    <xf numFmtId="0" fontId="1" fillId="0" borderId="20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left"/>
    </xf>
    <xf numFmtId="0" fontId="12" fillId="0" borderId="0" xfId="0" applyNumberFormat="1" applyFont="1" applyBorder="1" applyAlignment="1"/>
    <xf numFmtId="0" fontId="12" fillId="0" borderId="0" xfId="0" applyNumberFormat="1" applyFont="1" applyBorder="1" applyAlignment="1">
      <alignment horizontal="center"/>
    </xf>
    <xf numFmtId="0" fontId="12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1" xfId="0" applyNumberFormat="1" applyFont="1" applyBorder="1" applyAlignment="1">
      <alignment vertical="top"/>
    </xf>
    <xf numFmtId="0" fontId="1" fillId="0" borderId="0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2" fontId="1" fillId="0" borderId="7" xfId="0" applyNumberFormat="1" applyFont="1" applyFill="1" applyBorder="1" applyAlignment="1">
      <alignment horizontal="center"/>
    </xf>
    <xf numFmtId="2" fontId="6" fillId="0" borderId="13" xfId="0" applyNumberFormat="1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2" fontId="1" fillId="0" borderId="13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top"/>
    </xf>
    <xf numFmtId="2" fontId="1" fillId="0" borderId="1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7" xfId="0" applyNumberFormat="1" applyFont="1" applyFill="1" applyBorder="1" applyAlignment="1">
      <alignment horizontal="left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wrapText="1" indent="3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left" wrapText="1"/>
    </xf>
    <xf numFmtId="2" fontId="1" fillId="0" borderId="22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1" fillId="0" borderId="7" xfId="0" applyFont="1" applyFill="1" applyBorder="1" applyAlignment="1">
      <alignment horizontal="center"/>
    </xf>
    <xf numFmtId="2" fontId="6" fillId="0" borderId="13" xfId="0" applyNumberFormat="1" applyFont="1" applyFill="1" applyBorder="1" applyAlignment="1">
      <alignment horizontal="center"/>
    </xf>
    <xf numFmtId="2" fontId="1" fillId="0" borderId="13" xfId="0" applyNumberFormat="1" applyFont="1" applyFill="1" applyBorder="1" applyAlignment="1">
      <alignment horizontal="center"/>
    </xf>
    <xf numFmtId="2" fontId="6" fillId="0" borderId="13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/>
    <xf numFmtId="0" fontId="1" fillId="0" borderId="3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19" xfId="0" applyNumberFormat="1" applyFont="1" applyFill="1" applyBorder="1" applyAlignment="1">
      <alignment horizontal="left"/>
    </xf>
    <xf numFmtId="0" fontId="6" fillId="0" borderId="19" xfId="0" applyNumberFormat="1" applyFont="1" applyFill="1" applyBorder="1" applyAlignment="1">
      <alignment horizontal="left"/>
    </xf>
    <xf numFmtId="2" fontId="1" fillId="0" borderId="13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8" fillId="0" borderId="0" xfId="0" applyNumberFormat="1" applyFont="1" applyFill="1" applyBorder="1" applyAlignment="1">
      <alignment horizontal="left"/>
    </xf>
    <xf numFmtId="0" fontId="18" fillId="0" borderId="0" xfId="0" applyNumberFormat="1" applyFont="1" applyFill="1" applyBorder="1" applyAlignment="1"/>
    <xf numFmtId="0" fontId="18" fillId="0" borderId="3" xfId="0" applyNumberFormat="1" applyFont="1" applyFill="1" applyBorder="1" applyAlignment="1"/>
    <xf numFmtId="0" fontId="19" fillId="0" borderId="0" xfId="0" applyNumberFormat="1" applyFont="1" applyFill="1" applyBorder="1" applyAlignment="1"/>
    <xf numFmtId="0" fontId="20" fillId="0" borderId="0" xfId="0" applyNumberFormat="1" applyFont="1" applyFill="1" applyBorder="1" applyAlignment="1">
      <alignment horizontal="left"/>
    </xf>
    <xf numFmtId="0" fontId="20" fillId="0" borderId="0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left"/>
    </xf>
    <xf numFmtId="2" fontId="1" fillId="4" borderId="13" xfId="0" applyNumberFormat="1" applyFont="1" applyFill="1" applyBorder="1" applyAlignment="1">
      <alignment horizontal="center"/>
    </xf>
    <xf numFmtId="2" fontId="1" fillId="5" borderId="13" xfId="0" applyNumberFormat="1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2" fontId="1" fillId="5" borderId="10" xfId="0" applyNumberFormat="1" applyFont="1" applyFill="1" applyBorder="1" applyAlignment="1">
      <alignment horizontal="center"/>
    </xf>
    <xf numFmtId="2" fontId="1" fillId="5" borderId="1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2" fontId="1" fillId="0" borderId="13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2" fontId="1" fillId="5" borderId="13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7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18" fillId="0" borderId="3" xfId="0" applyNumberFormat="1" applyFont="1" applyFill="1" applyBorder="1" applyAlignment="1">
      <alignment horizontal="center" wrapText="1"/>
    </xf>
    <xf numFmtId="0" fontId="18" fillId="0" borderId="16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2" xfId="0" applyNumberFormat="1" applyFont="1" applyFill="1" applyBorder="1" applyAlignment="1">
      <alignment horizontal="center" vertical="center"/>
    </xf>
    <xf numFmtId="0" fontId="18" fillId="0" borderId="35" xfId="0" applyNumberFormat="1" applyFont="1" applyFill="1" applyBorder="1" applyAlignment="1">
      <alignment horizontal="center" vertical="center"/>
    </xf>
    <xf numFmtId="0" fontId="18" fillId="0" borderId="11" xfId="0" applyNumberFormat="1" applyFont="1" applyFill="1" applyBorder="1" applyAlignment="1">
      <alignment horizontal="center" vertical="center"/>
    </xf>
    <xf numFmtId="0" fontId="18" fillId="0" borderId="36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right"/>
    </xf>
    <xf numFmtId="49" fontId="20" fillId="0" borderId="0" xfId="0" applyNumberFormat="1" applyFont="1" applyFill="1" applyBorder="1" applyAlignment="1">
      <alignment horizontal="left"/>
    </xf>
    <xf numFmtId="49" fontId="20" fillId="0" borderId="3" xfId="0" applyNumberFormat="1" applyFont="1" applyFill="1" applyBorder="1" applyAlignment="1">
      <alignment horizontal="left"/>
    </xf>
    <xf numFmtId="0" fontId="18" fillId="0" borderId="0" xfId="0" applyNumberFormat="1" applyFont="1" applyFill="1" applyBorder="1" applyAlignment="1">
      <alignment horizontal="left" wrapText="1"/>
    </xf>
    <xf numFmtId="49" fontId="18" fillId="0" borderId="24" xfId="0" applyNumberFormat="1" applyFont="1" applyFill="1" applyBorder="1" applyAlignment="1">
      <alignment horizontal="center"/>
    </xf>
    <xf numFmtId="49" fontId="18" fillId="0" borderId="7" xfId="0" applyNumberFormat="1" applyFont="1" applyFill="1" applyBorder="1" applyAlignment="1">
      <alignment horizontal="center"/>
    </xf>
    <xf numFmtId="49" fontId="18" fillId="0" borderId="8" xfId="0" applyNumberFormat="1" applyFont="1" applyFill="1" applyBorder="1" applyAlignment="1">
      <alignment horizontal="center"/>
    </xf>
    <xf numFmtId="49" fontId="18" fillId="0" borderId="28" xfId="0" applyNumberFormat="1" applyFont="1" applyFill="1" applyBorder="1" applyAlignment="1">
      <alignment horizontal="center"/>
    </xf>
    <xf numFmtId="49" fontId="18" fillId="0" borderId="18" xfId="0" applyNumberFormat="1" applyFont="1" applyFill="1" applyBorder="1" applyAlignment="1">
      <alignment horizontal="center"/>
    </xf>
    <xf numFmtId="49" fontId="18" fillId="0" borderId="27" xfId="0" applyNumberFormat="1" applyFont="1" applyFill="1" applyBorder="1" applyAlignment="1">
      <alignment horizontal="center"/>
    </xf>
    <xf numFmtId="49" fontId="18" fillId="0" borderId="32" xfId="0" applyNumberFormat="1" applyFont="1" applyFill="1" applyBorder="1" applyAlignment="1">
      <alignment horizontal="center"/>
    </xf>
    <xf numFmtId="49" fontId="18" fillId="0" borderId="30" xfId="0" applyNumberFormat="1" applyFont="1" applyFill="1" applyBorder="1" applyAlignment="1">
      <alignment horizontal="center"/>
    </xf>
    <xf numFmtId="49" fontId="18" fillId="0" borderId="33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left"/>
    </xf>
    <xf numFmtId="0" fontId="18" fillId="0" borderId="0" xfId="0" applyNumberFormat="1" applyFont="1" applyFill="1" applyBorder="1" applyAlignment="1">
      <alignment horizontal="right"/>
    </xf>
    <xf numFmtId="49" fontId="18" fillId="0" borderId="3" xfId="0" applyNumberFormat="1" applyFont="1" applyFill="1" applyBorder="1" applyAlignment="1">
      <alignment horizontal="center"/>
    </xf>
    <xf numFmtId="49" fontId="18" fillId="0" borderId="3" xfId="0" applyNumberFormat="1" applyFont="1" applyFill="1" applyBorder="1" applyAlignment="1">
      <alignment horizontal="left"/>
    </xf>
    <xf numFmtId="0" fontId="18" fillId="0" borderId="7" xfId="0" applyNumberFormat="1" applyFont="1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/>
    </xf>
    <xf numFmtId="0" fontId="20" fillId="0" borderId="0" xfId="0" applyNumberFormat="1" applyFont="1" applyFill="1" applyBorder="1" applyAlignment="1">
      <alignment horizontal="left"/>
    </xf>
    <xf numFmtId="0" fontId="18" fillId="0" borderId="3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18" fillId="0" borderId="1" xfId="0" applyNumberFormat="1" applyFont="1" applyFill="1" applyBorder="1" applyAlignment="1">
      <alignment horizontal="center" wrapText="1"/>
    </xf>
    <xf numFmtId="0" fontId="18" fillId="0" borderId="0" xfId="0" applyNumberFormat="1" applyFont="1" applyFill="1" applyBorder="1" applyAlignment="1">
      <alignment horizont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 wrapText="1"/>
    </xf>
    <xf numFmtId="49" fontId="1" fillId="0" borderId="24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2" fontId="1" fillId="5" borderId="10" xfId="0" applyNumberFormat="1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0" borderId="7" xfId="0" applyFill="1" applyBorder="1" applyAlignment="1">
      <alignment horizontal="left" wrapText="1"/>
    </xf>
    <xf numFmtId="0" fontId="0" fillId="0" borderId="7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1" fillId="3" borderId="10" xfId="0" applyNumberFormat="1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2" fontId="1" fillId="5" borderId="17" xfId="0" applyNumberFormat="1" applyFont="1" applyFill="1" applyBorder="1" applyAlignment="1">
      <alignment horizontal="center"/>
    </xf>
    <xf numFmtId="2" fontId="6" fillId="0" borderId="13" xfId="0" applyNumberFormat="1" applyFont="1" applyFill="1" applyBorder="1" applyAlignment="1">
      <alignment horizontal="center"/>
    </xf>
    <xf numFmtId="2" fontId="6" fillId="3" borderId="13" xfId="0" applyNumberFormat="1" applyFont="1" applyFill="1" applyBorder="1" applyAlignment="1">
      <alignment horizontal="center"/>
    </xf>
    <xf numFmtId="2" fontId="1" fillId="5" borderId="16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5" borderId="12" xfId="0" applyNumberFormat="1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2" fontId="1" fillId="0" borderId="16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1" fillId="0" borderId="12" xfId="0" applyNumberFormat="1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horizontal="center"/>
    </xf>
    <xf numFmtId="2" fontId="6" fillId="5" borderId="13" xfId="0" applyNumberFormat="1" applyFont="1" applyFill="1" applyBorder="1" applyAlignment="1">
      <alignment horizontal="center"/>
    </xf>
    <xf numFmtId="0" fontId="6" fillId="0" borderId="13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center"/>
    </xf>
    <xf numFmtId="2" fontId="1" fillId="5" borderId="13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49" fontId="1" fillId="0" borderId="13" xfId="0" applyNumberFormat="1" applyFont="1" applyFill="1" applyBorder="1" applyAlignment="1">
      <alignment horizontal="center"/>
    </xf>
    <xf numFmtId="49" fontId="1" fillId="0" borderId="38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center" vertical="top"/>
    </xf>
    <xf numFmtId="49" fontId="6" fillId="0" borderId="17" xfId="0" applyNumberFormat="1" applyFont="1" applyFill="1" applyBorder="1" applyAlignment="1">
      <alignment horizontal="center"/>
    </xf>
    <xf numFmtId="49" fontId="6" fillId="0" borderId="13" xfId="0" applyNumberFormat="1" applyFont="1" applyFill="1" applyBorder="1" applyAlignment="1">
      <alignment horizontal="center"/>
    </xf>
    <xf numFmtId="2" fontId="1" fillId="0" borderId="25" xfId="0" applyNumberFormat="1" applyFont="1" applyFill="1" applyBorder="1" applyAlignment="1">
      <alignment horizontal="center"/>
    </xf>
    <xf numFmtId="2" fontId="1" fillId="0" borderId="18" xfId="0" applyNumberFormat="1" applyFont="1" applyFill="1" applyBorder="1" applyAlignment="1">
      <alignment horizontal="center"/>
    </xf>
    <xf numFmtId="2" fontId="1" fillId="0" borderId="26" xfId="0" applyNumberFormat="1" applyFont="1" applyFill="1" applyBorder="1" applyAlignment="1">
      <alignment horizontal="center"/>
    </xf>
    <xf numFmtId="2" fontId="1" fillId="4" borderId="1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1" fillId="4" borderId="17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2" fontId="6" fillId="0" borderId="10" xfId="0" applyNumberFormat="1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2" fontId="6" fillId="0" borderId="17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1" fillId="0" borderId="7" xfId="0" applyNumberFormat="1" applyFont="1" applyFill="1" applyBorder="1" applyAlignment="1"/>
    <xf numFmtId="0" fontId="6" fillId="0" borderId="7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 wrapText="1"/>
    </xf>
    <xf numFmtId="49" fontId="6" fillId="0" borderId="16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left" wrapText="1" indent="2"/>
    </xf>
    <xf numFmtId="0" fontId="1" fillId="0" borderId="7" xfId="0" applyNumberFormat="1" applyFont="1" applyFill="1" applyBorder="1" applyAlignment="1">
      <alignment horizontal="left" indent="2"/>
    </xf>
    <xf numFmtId="49" fontId="6" fillId="0" borderId="24" xfId="0" applyNumberFormat="1" applyFont="1" applyFill="1" applyBorder="1" applyAlignment="1">
      <alignment horizontal="center"/>
    </xf>
    <xf numFmtId="49" fontId="1" fillId="0" borderId="18" xfId="0" applyNumberFormat="1" applyFont="1" applyFill="1" applyBorder="1" applyAlignment="1">
      <alignment horizontal="center"/>
    </xf>
    <xf numFmtId="49" fontId="1" fillId="0" borderId="26" xfId="0" applyNumberFormat="1" applyFont="1" applyFill="1" applyBorder="1" applyAlignment="1">
      <alignment horizontal="center"/>
    </xf>
    <xf numFmtId="0" fontId="1" fillId="0" borderId="25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center"/>
    </xf>
    <xf numFmtId="49" fontId="1" fillId="0" borderId="28" xfId="0" applyNumberFormat="1" applyFont="1" applyFill="1" applyBorder="1" applyAlignment="1">
      <alignment horizontal="center"/>
    </xf>
    <xf numFmtId="49" fontId="1" fillId="0" borderId="25" xfId="0" applyNumberFormat="1" applyFont="1" applyFill="1" applyBorder="1" applyAlignment="1">
      <alignment horizontal="center"/>
    </xf>
    <xf numFmtId="49" fontId="1" fillId="0" borderId="27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justify" wrapText="1"/>
    </xf>
    <xf numFmtId="0" fontId="1" fillId="0" borderId="13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 wrapText="1" indent="4"/>
    </xf>
    <xf numFmtId="0" fontId="1" fillId="0" borderId="7" xfId="0" applyNumberFormat="1" applyFont="1" applyFill="1" applyBorder="1" applyAlignment="1">
      <alignment horizontal="left" indent="4"/>
    </xf>
    <xf numFmtId="0" fontId="1" fillId="0" borderId="3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indent="3"/>
    </xf>
    <xf numFmtId="0" fontId="1" fillId="0" borderId="1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/>
    </xf>
    <xf numFmtId="49" fontId="6" fillId="0" borderId="38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9" fontId="6" fillId="0" borderId="9" xfId="0" applyNumberFormat="1" applyFont="1" applyFill="1" applyBorder="1" applyAlignment="1">
      <alignment horizontal="center" vertical="top"/>
    </xf>
    <xf numFmtId="49" fontId="6" fillId="0" borderId="1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49" fontId="6" fillId="0" borderId="17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right"/>
    </xf>
    <xf numFmtId="0" fontId="1" fillId="0" borderId="1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wrapText="1"/>
    </xf>
    <xf numFmtId="49" fontId="6" fillId="0" borderId="34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justify"/>
    </xf>
    <xf numFmtId="0" fontId="1" fillId="0" borderId="8" xfId="0" applyNumberFormat="1" applyFont="1" applyFill="1" applyBorder="1" applyAlignment="1">
      <alignment horizontal="left"/>
    </xf>
    <xf numFmtId="0" fontId="1" fillId="0" borderId="12" xfId="0" applyNumberFormat="1" applyFont="1" applyFill="1" applyBorder="1" applyAlignment="1">
      <alignment horizontal="left"/>
    </xf>
    <xf numFmtId="0" fontId="1" fillId="0" borderId="8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0" fontId="1" fillId="0" borderId="10" xfId="0" applyNumberFormat="1" applyFont="1" applyFill="1" applyBorder="1" applyAlignment="1">
      <alignment horizontal="left" wrapText="1" indent="3"/>
    </xf>
    <xf numFmtId="0" fontId="1" fillId="0" borderId="7" xfId="0" applyNumberFormat="1" applyFont="1" applyFill="1" applyBorder="1" applyAlignment="1">
      <alignment horizontal="left" indent="3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/>
    </xf>
    <xf numFmtId="0" fontId="1" fillId="0" borderId="19" xfId="0" applyNumberFormat="1" applyFont="1" applyFill="1" applyBorder="1" applyAlignment="1">
      <alignment horizontal="center"/>
    </xf>
    <xf numFmtId="0" fontId="1" fillId="0" borderId="14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1" fillId="0" borderId="35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36" xfId="0" applyNumberFormat="1" applyFont="1" applyFill="1" applyBorder="1" applyAlignment="1">
      <alignment horizontal="center"/>
    </xf>
    <xf numFmtId="0" fontId="1" fillId="0" borderId="19" xfId="0" applyNumberFormat="1" applyFont="1" applyFill="1" applyBorder="1" applyAlignment="1">
      <alignment horizontal="left" wrapText="1" indent="4"/>
    </xf>
    <xf numFmtId="0" fontId="0" fillId="0" borderId="0" xfId="0" applyAlignment="1">
      <alignment horizontal="left" indent="4"/>
    </xf>
    <xf numFmtId="0" fontId="0" fillId="0" borderId="14" xfId="0" applyBorder="1" applyAlignment="1">
      <alignment horizontal="left" indent="4"/>
    </xf>
    <xf numFmtId="49" fontId="1" fillId="0" borderId="7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0" fontId="4" fillId="0" borderId="1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1" fillId="0" borderId="16" xfId="0" applyNumberFormat="1" applyFont="1" applyFill="1" applyBorder="1" applyAlignment="1">
      <alignment horizontal="left" wrapText="1" indent="4"/>
    </xf>
    <xf numFmtId="0" fontId="1" fillId="0" borderId="1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4"/>
    </xf>
    <xf numFmtId="49" fontId="1" fillId="0" borderId="34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49" fontId="1" fillId="0" borderId="37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36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/>
    </xf>
    <xf numFmtId="2" fontId="1" fillId="0" borderId="19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0" xfId="0" applyNumberFormat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left" vertical="top" wrapText="1" indent="3"/>
    </xf>
    <xf numFmtId="0" fontId="1" fillId="0" borderId="7" xfId="0" applyNumberFormat="1" applyFont="1" applyFill="1" applyBorder="1" applyAlignment="1">
      <alignment horizontal="left" vertical="top" wrapText="1" indent="3"/>
    </xf>
    <xf numFmtId="0" fontId="1" fillId="0" borderId="8" xfId="0" applyNumberFormat="1" applyFont="1" applyFill="1" applyBorder="1" applyAlignment="1">
      <alignment horizontal="left" vertical="top" wrapText="1" indent="3"/>
    </xf>
    <xf numFmtId="0" fontId="1" fillId="0" borderId="10" xfId="0" applyNumberFormat="1" applyFont="1" applyFill="1" applyBorder="1" applyAlignment="1">
      <alignment horizontal="left" wrapText="1"/>
    </xf>
    <xf numFmtId="49" fontId="1" fillId="0" borderId="19" xfId="0" applyNumberFormat="1" applyFont="1" applyFill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32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/>
    </xf>
    <xf numFmtId="49" fontId="1" fillId="0" borderId="31" xfId="0" applyNumberFormat="1" applyFont="1" applyFill="1" applyBorder="1" applyAlignment="1">
      <alignment horizontal="center"/>
    </xf>
    <xf numFmtId="0" fontId="1" fillId="0" borderId="29" xfId="0" applyNumberFormat="1" applyFont="1" applyFill="1" applyBorder="1" applyAlignment="1">
      <alignment horizontal="center"/>
    </xf>
    <xf numFmtId="0" fontId="1" fillId="0" borderId="30" xfId="0" applyNumberFormat="1" applyFont="1" applyFill="1" applyBorder="1" applyAlignment="1">
      <alignment horizontal="center"/>
    </xf>
    <xf numFmtId="0" fontId="1" fillId="0" borderId="31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left" wrapText="1"/>
    </xf>
    <xf numFmtId="0" fontId="1" fillId="0" borderId="10" xfId="0" applyNumberFormat="1" applyFont="1" applyFill="1" applyBorder="1" applyAlignment="1">
      <alignment horizontal="left" wrapText="1" indent="2"/>
    </xf>
    <xf numFmtId="0" fontId="1" fillId="0" borderId="2" xfId="0" applyNumberFormat="1" applyFont="1" applyFill="1" applyBorder="1" applyAlignment="1">
      <alignment horizontal="left" wrapText="1" indent="3"/>
    </xf>
    <xf numFmtId="0" fontId="1" fillId="0" borderId="17" xfId="0" applyNumberFormat="1" applyFont="1" applyFill="1" applyBorder="1" applyAlignment="1">
      <alignment horizontal="left" wrapText="1"/>
    </xf>
    <xf numFmtId="0" fontId="6" fillId="0" borderId="0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left"/>
    </xf>
    <xf numFmtId="49" fontId="6" fillId="0" borderId="32" xfId="0" applyNumberFormat="1" applyFont="1" applyFill="1" applyBorder="1" applyAlignment="1">
      <alignment horizontal="center"/>
    </xf>
    <xf numFmtId="49" fontId="6" fillId="0" borderId="30" xfId="0" applyNumberFormat="1" applyFont="1" applyFill="1" applyBorder="1" applyAlignment="1">
      <alignment horizontal="center"/>
    </xf>
    <xf numFmtId="49" fontId="6" fillId="0" borderId="31" xfId="0" applyNumberFormat="1" applyFont="1" applyFill="1" applyBorder="1" applyAlignment="1">
      <alignment horizontal="center"/>
    </xf>
    <xf numFmtId="49" fontId="1" fillId="0" borderId="29" xfId="0" applyNumberFormat="1" applyFont="1" applyFill="1" applyBorder="1" applyAlignment="1">
      <alignment horizontal="center"/>
    </xf>
    <xf numFmtId="2" fontId="1" fillId="0" borderId="29" xfId="0" applyNumberFormat="1" applyFont="1" applyFill="1" applyBorder="1" applyAlignment="1">
      <alignment horizontal="center"/>
    </xf>
    <xf numFmtId="0" fontId="1" fillId="0" borderId="33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top"/>
    </xf>
    <xf numFmtId="49" fontId="1" fillId="0" borderId="17" xfId="0" applyNumberFormat="1" applyFont="1" applyFill="1" applyBorder="1" applyAlignment="1">
      <alignment horizontal="center" vertical="top"/>
    </xf>
    <xf numFmtId="0" fontId="1" fillId="0" borderId="10" xfId="0" applyNumberFormat="1" applyFont="1" applyFill="1" applyBorder="1" applyAlignment="1">
      <alignment horizontal="left" wrapText="1" indent="1"/>
    </xf>
    <xf numFmtId="0" fontId="1" fillId="0" borderId="7" xfId="0" applyNumberFormat="1" applyFont="1" applyFill="1" applyBorder="1" applyAlignment="1">
      <alignment horizontal="left" indent="1"/>
    </xf>
    <xf numFmtId="0" fontId="1" fillId="0" borderId="26" xfId="0" applyNumberFormat="1" applyFont="1" applyFill="1" applyBorder="1" applyAlignment="1">
      <alignment horizontal="center"/>
    </xf>
    <xf numFmtId="0" fontId="1" fillId="0" borderId="27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left" wrapText="1" indent="4"/>
    </xf>
    <xf numFmtId="0" fontId="1" fillId="0" borderId="3" xfId="0" applyNumberFormat="1" applyFont="1" applyFill="1" applyBorder="1" applyAlignment="1">
      <alignment horizontal="left" indent="4"/>
    </xf>
    <xf numFmtId="0" fontId="4" fillId="0" borderId="0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/>
    </xf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A33"/>
  <sheetViews>
    <sheetView view="pageBreakPreview" topLeftCell="A9" zoomScale="70" zoomScaleNormal="100" zoomScaleSheetLayoutView="70" workbookViewId="0">
      <selection activeCell="DJ26" sqref="DJ26:DL26"/>
    </sheetView>
  </sheetViews>
  <sheetFormatPr defaultColWidth="0.88671875" defaultRowHeight="13.8" x14ac:dyDescent="0.25"/>
  <cols>
    <col min="1" max="18" width="0.88671875" style="89"/>
    <col min="19" max="19" width="0.88671875" style="89" customWidth="1"/>
    <col min="20" max="65" width="0.88671875" style="89"/>
    <col min="66" max="66" width="0.88671875" style="89" customWidth="1"/>
    <col min="67" max="69" width="0.88671875" style="89"/>
    <col min="70" max="70" width="0.88671875" style="89" customWidth="1"/>
    <col min="71" max="81" width="0.88671875" style="89"/>
    <col min="82" max="83" width="0.88671875" style="89" customWidth="1"/>
    <col min="84" max="85" width="0.88671875" style="89"/>
    <col min="86" max="86" width="2" style="89" customWidth="1"/>
    <col min="87" max="102" width="0.88671875" style="89"/>
    <col min="103" max="103" width="0.88671875" style="89" customWidth="1"/>
    <col min="104" max="104" width="1.6640625" style="89" customWidth="1"/>
    <col min="105" max="111" width="0.88671875" style="89" hidden="1" customWidth="1"/>
    <col min="112" max="112" width="11.44140625" style="89" customWidth="1"/>
    <col min="113" max="113" width="0.6640625" style="89" customWidth="1"/>
    <col min="114" max="114" width="1.109375" style="89" customWidth="1"/>
    <col min="115" max="115" width="22.21875" style="89" customWidth="1"/>
    <col min="116" max="116" width="0.88671875" style="89" customWidth="1"/>
    <col min="117" max="117" width="2.21875" style="89" customWidth="1"/>
    <col min="118" max="118" width="8" style="80" customWidth="1"/>
    <col min="119" max="119" width="0.88671875" style="80"/>
    <col min="120" max="120" width="0.44140625" style="80" customWidth="1"/>
    <col min="121" max="122" width="0.88671875" style="80" hidden="1" customWidth="1"/>
    <col min="123" max="140" width="0.88671875" style="80"/>
    <col min="141" max="141" width="0.33203125" style="80" customWidth="1"/>
    <col min="142" max="143" width="0.88671875" style="80" hidden="1" customWidth="1"/>
    <col min="144" max="152" width="0.88671875" style="80"/>
    <col min="153" max="153" width="0.88671875" style="80" customWidth="1"/>
    <col min="154" max="154" width="0.44140625" style="80" customWidth="1"/>
    <col min="155" max="155" width="0.88671875" style="80" hidden="1" customWidth="1"/>
    <col min="156" max="156" width="0.6640625" style="80" hidden="1" customWidth="1"/>
    <col min="157" max="157" width="0.88671875" style="80" hidden="1" customWidth="1"/>
    <col min="158" max="16384" width="0.88671875" style="80"/>
  </cols>
  <sheetData>
    <row r="1" spans="1:157" s="62" customFormat="1" hidden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143"/>
      <c r="EA1" s="143"/>
      <c r="EB1" s="143"/>
      <c r="EC1" s="143"/>
      <c r="ED1" s="143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</row>
    <row r="2" spans="1:157" s="62" customFormat="1" ht="42" hidden="1" customHeight="1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</row>
    <row r="3" spans="1:157" ht="12.75" hidden="1" customHeight="1" x14ac:dyDescent="0.25"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</row>
    <row r="4" spans="1:157" ht="6" hidden="1" customHeight="1" x14ac:dyDescent="0.25"/>
    <row r="5" spans="1:157" s="62" customFormat="1" ht="10.5" hidden="1" customHeight="1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</row>
    <row r="6" spans="1:157" s="62" customFormat="1" ht="10.5" customHeight="1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152" t="s">
        <v>318</v>
      </c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96"/>
      <c r="DM6" s="9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</row>
    <row r="7" spans="1:157" s="62" customFormat="1" ht="10.5" customHeight="1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96"/>
      <c r="DM7" s="9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</row>
    <row r="8" spans="1:157" s="62" customFormat="1" ht="10.5" customHeight="1" x14ac:dyDescent="0.25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96"/>
      <c r="DM8" s="9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</row>
    <row r="9" spans="1:157" s="62" customFormat="1" ht="15.6" customHeight="1" x14ac:dyDescent="0.25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96"/>
      <c r="DM9" s="9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</row>
    <row r="10" spans="1:157" ht="16.8" customHeight="1" x14ac:dyDescent="0.25"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</row>
    <row r="11" spans="1:157" s="88" customFormat="1" ht="46.2" customHeight="1" x14ac:dyDescent="0.25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153" t="s">
        <v>314</v>
      </c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89"/>
      <c r="DM11" s="89"/>
    </row>
    <row r="12" spans="1:157" s="62" customFormat="1" ht="13.2" customHeight="1" x14ac:dyDescent="0.25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116" t="s">
        <v>21</v>
      </c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46"/>
      <c r="DM12" s="146"/>
      <c r="DN12" s="146"/>
      <c r="DO12" s="146"/>
      <c r="DP12" s="146"/>
      <c r="DQ12" s="146"/>
      <c r="DR12" s="146"/>
      <c r="DS12" s="14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</row>
    <row r="13" spans="1:157" s="62" customFormat="1" ht="44.4" customHeight="1" x14ac:dyDescent="0.25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117" t="s">
        <v>322</v>
      </c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42"/>
      <c r="DM13" s="142"/>
      <c r="DN13" s="142"/>
      <c r="DO13" s="142"/>
      <c r="DP13" s="142"/>
      <c r="DQ13" s="142"/>
      <c r="DR13" s="142"/>
      <c r="DS13" s="142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</row>
    <row r="14" spans="1:157" s="7" customFormat="1" ht="10.5" customHeight="1" x14ac:dyDescent="0.25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151" t="s">
        <v>17</v>
      </c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47"/>
      <c r="DM14" s="147"/>
      <c r="DN14" s="147"/>
      <c r="DO14" s="147"/>
      <c r="DP14" s="147"/>
      <c r="DQ14" s="147"/>
      <c r="DR14" s="147"/>
      <c r="DS14" s="147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</row>
    <row r="15" spans="1:157" s="62" customFormat="1" ht="13.2" customHeight="1" x14ac:dyDescent="0.2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2"/>
      <c r="DE15" s="152"/>
      <c r="DF15" s="152"/>
      <c r="DG15" s="152"/>
      <c r="DH15" s="152"/>
      <c r="DI15" s="152"/>
      <c r="DJ15" s="152"/>
      <c r="DK15" s="152"/>
      <c r="DL15" s="146"/>
      <c r="DM15" s="146"/>
      <c r="DN15" s="146"/>
      <c r="DO15" s="146"/>
      <c r="DP15" s="146"/>
      <c r="DQ15" s="146"/>
      <c r="DR15" s="146"/>
      <c r="DS15" s="14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</row>
    <row r="16" spans="1:157" s="62" customFormat="1" ht="31.8" customHeight="1" x14ac:dyDescent="0.25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152" t="s">
        <v>260</v>
      </c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96"/>
      <c r="DM16" s="96"/>
      <c r="DN16" s="87"/>
      <c r="DO16" s="87"/>
      <c r="DP16" s="87"/>
      <c r="DQ16" s="87"/>
      <c r="DR16" s="87"/>
      <c r="DS16" s="87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</row>
    <row r="17" spans="1:157" s="62" customFormat="1" ht="13.2" customHeight="1" x14ac:dyDescent="0.2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151" t="s">
        <v>317</v>
      </c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96"/>
      <c r="DM17" s="96"/>
      <c r="DN17" s="87"/>
      <c r="DO17" s="87"/>
      <c r="DP17" s="87"/>
      <c r="DQ17" s="87"/>
      <c r="DR17" s="87"/>
      <c r="DS17" s="87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</row>
    <row r="18" spans="1:157" s="7" customFormat="1" ht="18" customHeight="1" x14ac:dyDescent="0.2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47"/>
      <c r="DM18" s="147"/>
      <c r="DN18" s="147"/>
      <c r="DO18" s="147"/>
      <c r="DP18" s="147"/>
      <c r="DQ18" s="147"/>
      <c r="DR18" s="147"/>
      <c r="DS18" s="147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</row>
    <row r="19" spans="1:157" s="62" customFormat="1" ht="28.2" customHeight="1" x14ac:dyDescent="0.2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149"/>
      <c r="CU19" s="149"/>
      <c r="CV19" s="149"/>
      <c r="CW19" s="149"/>
      <c r="CX19" s="149"/>
      <c r="CY19" s="149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90"/>
      <c r="DK19" s="90" t="s">
        <v>324</v>
      </c>
      <c r="DL19" s="146"/>
      <c r="DM19" s="146"/>
      <c r="DN19" s="146"/>
      <c r="DO19" s="146"/>
      <c r="DP19" s="146"/>
      <c r="DQ19" s="146"/>
      <c r="DR19" s="146"/>
      <c r="DS19" s="14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</row>
    <row r="20" spans="1:157" s="7" customFormat="1" ht="10.5" customHeight="1" x14ac:dyDescent="0.25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116" t="s">
        <v>18</v>
      </c>
      <c r="DI20" s="116"/>
      <c r="DJ20" s="90"/>
      <c r="DK20" s="90" t="s">
        <v>19</v>
      </c>
      <c r="DL20" s="147"/>
      <c r="DM20" s="147"/>
      <c r="DN20" s="147"/>
      <c r="DO20" s="147"/>
      <c r="DP20" s="147"/>
      <c r="DQ20" s="147"/>
      <c r="DR20" s="147"/>
      <c r="DS20" s="147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</row>
    <row r="21" spans="1:157" s="62" customFormat="1" ht="22.2" customHeight="1" x14ac:dyDescent="0.25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150" t="s">
        <v>333</v>
      </c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90"/>
      <c r="DK21" s="92"/>
      <c r="DL21" s="115"/>
      <c r="DM21" s="115"/>
      <c r="DN21" s="115"/>
      <c r="DO21" s="80"/>
      <c r="DP21" s="80"/>
      <c r="DQ21" s="80"/>
      <c r="DR21" s="80"/>
      <c r="DS21" s="80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</row>
    <row r="22" spans="1:157" ht="8.25" customHeight="1" x14ac:dyDescent="0.25"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</row>
    <row r="23" spans="1:157" s="81" customFormat="1" ht="12.75" customHeight="1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124" t="s">
        <v>287</v>
      </c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  <c r="CD23" s="124"/>
      <c r="CE23" s="124"/>
      <c r="CF23" s="124"/>
      <c r="CG23" s="124"/>
      <c r="CH23" s="124"/>
      <c r="CI23" s="124"/>
      <c r="CJ23" s="124"/>
      <c r="CK23" s="124"/>
      <c r="CL23" s="124"/>
      <c r="CM23" s="124"/>
      <c r="CN23" s="124"/>
      <c r="CO23" s="124"/>
      <c r="CP23" s="124"/>
      <c r="CQ23" s="124"/>
      <c r="CR23" s="124"/>
      <c r="CS23" s="94"/>
      <c r="CT23" s="94"/>
      <c r="CU23" s="94"/>
      <c r="CV23" s="94"/>
      <c r="CW23" s="94"/>
      <c r="CX23" s="94"/>
      <c r="CY23" s="94"/>
      <c r="CZ23" s="94"/>
      <c r="DA23" s="125"/>
      <c r="DB23" s="125"/>
      <c r="DC23" s="125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</row>
    <row r="24" spans="1:157" s="81" customFormat="1" ht="22.2" customHeight="1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124" t="s">
        <v>23</v>
      </c>
      <c r="AZ24" s="124"/>
      <c r="BA24" s="124"/>
      <c r="BB24" s="124"/>
      <c r="BC24" s="124"/>
      <c r="BD24" s="124"/>
      <c r="BE24" s="124"/>
      <c r="BF24" s="126" t="s">
        <v>308</v>
      </c>
      <c r="BG24" s="126"/>
      <c r="BH24" s="126"/>
      <c r="BI24" s="124" t="s">
        <v>24</v>
      </c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  <c r="BZ24" s="124"/>
      <c r="CA24" s="124"/>
      <c r="CB24" s="124"/>
      <c r="CC24" s="124"/>
      <c r="CD24" s="124"/>
      <c r="CE24" s="126" t="s">
        <v>313</v>
      </c>
      <c r="CF24" s="126"/>
      <c r="CG24" s="126"/>
      <c r="CH24" s="124" t="s">
        <v>25</v>
      </c>
      <c r="CI24" s="124"/>
      <c r="CJ24" s="124"/>
      <c r="CK24" s="124"/>
      <c r="CL24" s="124"/>
      <c r="CM24" s="126" t="s">
        <v>326</v>
      </c>
      <c r="CN24" s="126"/>
      <c r="CO24" s="126"/>
      <c r="CP24" s="148" t="s">
        <v>315</v>
      </c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93"/>
      <c r="DF24" s="93"/>
      <c r="DG24" s="93"/>
      <c r="DH24" s="93"/>
      <c r="DI24" s="93"/>
      <c r="DJ24" s="118" t="s">
        <v>22</v>
      </c>
      <c r="DK24" s="119"/>
      <c r="DL24" s="120"/>
      <c r="DM24" s="93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</row>
    <row r="25" spans="1:157" ht="13.2" customHeight="1" thickBot="1" x14ac:dyDescent="0.3">
      <c r="DJ25" s="121"/>
      <c r="DK25" s="122"/>
      <c r="DL25" s="123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</row>
    <row r="26" spans="1:157" ht="21.6" customHeight="1" x14ac:dyDescent="0.25">
      <c r="BG26" s="138" t="s">
        <v>35</v>
      </c>
      <c r="BH26" s="138"/>
      <c r="BI26" s="138"/>
      <c r="BJ26" s="138"/>
      <c r="BK26" s="139" t="s">
        <v>196</v>
      </c>
      <c r="BL26" s="139"/>
      <c r="BM26" s="139"/>
      <c r="BN26" s="137" t="s">
        <v>20</v>
      </c>
      <c r="BO26" s="137"/>
      <c r="BQ26" s="139" t="s">
        <v>334</v>
      </c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16">
        <v>20</v>
      </c>
      <c r="CG26" s="116"/>
      <c r="CH26" s="116"/>
      <c r="CI26" s="140" t="s">
        <v>308</v>
      </c>
      <c r="CJ26" s="140"/>
      <c r="CK26" s="140"/>
      <c r="CL26" s="137" t="s">
        <v>316</v>
      </c>
      <c r="CM26" s="137"/>
      <c r="CN26" s="137"/>
      <c r="CO26" s="137"/>
      <c r="DH26" s="95" t="s">
        <v>26</v>
      </c>
      <c r="DJ26" s="134" t="s">
        <v>335</v>
      </c>
      <c r="DK26" s="135"/>
      <c r="DL26" s="13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</row>
    <row r="27" spans="1:157" ht="16.5" customHeight="1" x14ac:dyDescent="0.25">
      <c r="A27" s="137" t="s">
        <v>29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DH27" s="95" t="s">
        <v>27</v>
      </c>
      <c r="DJ27" s="128" t="s">
        <v>301</v>
      </c>
      <c r="DK27" s="129"/>
      <c r="DL27" s="130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</row>
    <row r="28" spans="1:157" ht="49.2" customHeight="1" x14ac:dyDescent="0.25">
      <c r="A28" s="89" t="s">
        <v>30</v>
      </c>
      <c r="AB28" s="91"/>
      <c r="AC28" s="117" t="s">
        <v>260</v>
      </c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90"/>
      <c r="DA28" s="90"/>
      <c r="DB28" s="90"/>
      <c r="DC28" s="90"/>
      <c r="DD28" s="90"/>
      <c r="DE28" s="90"/>
      <c r="DF28" s="90"/>
      <c r="DG28" s="90"/>
      <c r="DH28" s="95" t="s">
        <v>28</v>
      </c>
      <c r="DJ28" s="128" t="s">
        <v>302</v>
      </c>
      <c r="DK28" s="129"/>
      <c r="DL28" s="130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</row>
    <row r="29" spans="1:157" ht="23.4" customHeight="1" x14ac:dyDescent="0.25">
      <c r="DH29" s="95" t="s">
        <v>27</v>
      </c>
      <c r="DJ29" s="128" t="s">
        <v>303</v>
      </c>
      <c r="DK29" s="129"/>
      <c r="DL29" s="130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</row>
    <row r="30" spans="1:157" ht="13.2" customHeight="1" x14ac:dyDescent="0.25">
      <c r="DH30" s="95" t="s">
        <v>31</v>
      </c>
      <c r="DJ30" s="128" t="s">
        <v>304</v>
      </c>
      <c r="DK30" s="129"/>
      <c r="DL30" s="130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</row>
    <row r="31" spans="1:157" ht="38.4" customHeight="1" x14ac:dyDescent="0.25">
      <c r="A31" s="127" t="s">
        <v>186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17" t="s">
        <v>310</v>
      </c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/>
      <c r="CT31" s="117"/>
      <c r="CU31" s="117"/>
      <c r="CV31" s="117"/>
      <c r="CW31" s="117"/>
      <c r="CX31" s="117"/>
      <c r="CY31" s="117"/>
      <c r="CZ31" s="90"/>
      <c r="DA31" s="90"/>
      <c r="DB31" s="90"/>
      <c r="DC31" s="90"/>
      <c r="DD31" s="90"/>
      <c r="DE31" s="90"/>
      <c r="DF31" s="90"/>
      <c r="DG31" s="90"/>
      <c r="DH31" s="95" t="s">
        <v>32</v>
      </c>
      <c r="DJ31" s="128" t="s">
        <v>305</v>
      </c>
      <c r="DK31" s="129"/>
      <c r="DL31" s="130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</row>
    <row r="32" spans="1:157" ht="13.8" customHeight="1" thickBot="1" x14ac:dyDescent="0.3">
      <c r="AB32" s="141" t="s">
        <v>311</v>
      </c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1"/>
      <c r="BQ32" s="141"/>
      <c r="BR32" s="141"/>
      <c r="BS32" s="141"/>
      <c r="BT32" s="141"/>
      <c r="BU32" s="141"/>
      <c r="BV32" s="141"/>
      <c r="BW32" s="141"/>
      <c r="BX32" s="141"/>
      <c r="BY32" s="141"/>
      <c r="BZ32" s="141"/>
      <c r="CA32" s="141"/>
      <c r="CB32" s="141"/>
      <c r="CC32" s="141"/>
      <c r="CD32" s="141"/>
      <c r="CE32" s="141"/>
      <c r="CF32" s="141"/>
      <c r="CG32" s="141"/>
      <c r="CH32" s="141"/>
      <c r="CI32" s="141"/>
      <c r="CJ32" s="141"/>
      <c r="CK32" s="141"/>
      <c r="CL32" s="141"/>
      <c r="CM32" s="141"/>
      <c r="CN32" s="141"/>
      <c r="CO32" s="141"/>
      <c r="CP32" s="141"/>
      <c r="CQ32" s="141"/>
      <c r="CR32" s="141"/>
      <c r="CS32" s="141"/>
      <c r="CT32" s="141"/>
      <c r="CU32" s="141"/>
      <c r="CV32" s="141"/>
      <c r="CW32" s="141"/>
      <c r="CX32" s="141"/>
      <c r="CY32" s="141"/>
      <c r="CZ32" s="90"/>
      <c r="DA32" s="90"/>
      <c r="DB32" s="90"/>
      <c r="DC32" s="90"/>
      <c r="DD32" s="90"/>
      <c r="DE32" s="90"/>
      <c r="DF32" s="90"/>
      <c r="DG32" s="90"/>
      <c r="DH32" s="95" t="s">
        <v>33</v>
      </c>
      <c r="DJ32" s="131" t="s">
        <v>306</v>
      </c>
      <c r="DK32" s="132"/>
      <c r="DL32" s="133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</row>
    <row r="33" spans="1:1" ht="13.8" customHeight="1" x14ac:dyDescent="0.25">
      <c r="A33" s="89" t="s">
        <v>34</v>
      </c>
    </row>
  </sheetData>
  <mergeCells count="52">
    <mergeCell ref="CT13:DK13"/>
    <mergeCell ref="CT19:DI19"/>
    <mergeCell ref="CU21:DI21"/>
    <mergeCell ref="AW10:BY10"/>
    <mergeCell ref="CT14:DK15"/>
    <mergeCell ref="CT16:DK16"/>
    <mergeCell ref="CT17:DK18"/>
    <mergeCell ref="CT6:DK10"/>
    <mergeCell ref="CT11:DK11"/>
    <mergeCell ref="AB31:CY31"/>
    <mergeCell ref="AB32:CY32"/>
    <mergeCell ref="DL13:DS13"/>
    <mergeCell ref="DE1:FA1"/>
    <mergeCell ref="DE2:FA2"/>
    <mergeCell ref="DE3:FA3"/>
    <mergeCell ref="DE5:FA5"/>
    <mergeCell ref="DL12:DS12"/>
    <mergeCell ref="CT12:DK12"/>
    <mergeCell ref="DL14:DS14"/>
    <mergeCell ref="DL15:DS15"/>
    <mergeCell ref="DL18:DS18"/>
    <mergeCell ref="DL19:DS19"/>
    <mergeCell ref="DL20:DS20"/>
    <mergeCell ref="CM24:CO24"/>
    <mergeCell ref="CP24:DD24"/>
    <mergeCell ref="A31:AA31"/>
    <mergeCell ref="DJ31:DL31"/>
    <mergeCell ref="DJ32:DL32"/>
    <mergeCell ref="DJ26:DL26"/>
    <mergeCell ref="A27:AA27"/>
    <mergeCell ref="DJ27:DL27"/>
    <mergeCell ref="DJ28:DL28"/>
    <mergeCell ref="DJ29:DL29"/>
    <mergeCell ref="BG26:BJ26"/>
    <mergeCell ref="BK26:BM26"/>
    <mergeCell ref="BN26:BO26"/>
    <mergeCell ref="BQ26:CE26"/>
    <mergeCell ref="CF26:CH26"/>
    <mergeCell ref="CI26:CK26"/>
    <mergeCell ref="CL26:CO26"/>
    <mergeCell ref="DJ30:DL30"/>
    <mergeCell ref="DL21:DN21"/>
    <mergeCell ref="DH20:DI20"/>
    <mergeCell ref="AC28:CY28"/>
    <mergeCell ref="DJ24:DL25"/>
    <mergeCell ref="AW23:CR23"/>
    <mergeCell ref="DA23:DC23"/>
    <mergeCell ref="AY24:BE24"/>
    <mergeCell ref="BF24:BH24"/>
    <mergeCell ref="BI24:CD24"/>
    <mergeCell ref="CE24:CG24"/>
    <mergeCell ref="CH24:CL24"/>
  </mergeCells>
  <pageMargins left="0.19685039370078741" right="0" top="0.39370078740157483" bottom="0.19685039370078741" header="0.19685039370078741" footer="0.19685039370078741"/>
  <pageSetup paperSize="9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B116"/>
  <sheetViews>
    <sheetView tabSelected="1" view="pageBreakPreview" topLeftCell="A59" zoomScale="70" zoomScaleNormal="100" zoomScaleSheetLayoutView="70" workbookViewId="0">
      <selection activeCell="DI89" sqref="DI89"/>
    </sheetView>
  </sheetViews>
  <sheetFormatPr defaultColWidth="0.88671875" defaultRowHeight="10.199999999999999" x14ac:dyDescent="0.2"/>
  <cols>
    <col min="1" max="18" width="0.88671875" style="63"/>
    <col min="19" max="19" width="0.88671875" style="63" customWidth="1"/>
    <col min="20" max="57" width="0.88671875" style="63"/>
    <col min="58" max="58" width="0.88671875" style="63" customWidth="1"/>
    <col min="59" max="61" width="0.88671875" style="63"/>
    <col min="62" max="62" width="0.88671875" style="63" customWidth="1"/>
    <col min="63" max="73" width="0.88671875" style="63"/>
    <col min="74" max="75" width="0.88671875" style="63" customWidth="1"/>
    <col min="76" max="88" width="0.88671875" style="63"/>
    <col min="89" max="94" width="0" style="63" hidden="1" customWidth="1"/>
    <col min="95" max="95" width="0.88671875" style="63" hidden="1" customWidth="1"/>
    <col min="96" max="96" width="2" style="63" hidden="1" customWidth="1"/>
    <col min="97" max="109" width="0.88671875" style="63"/>
    <col min="110" max="110" width="11.44140625" style="63" customWidth="1"/>
    <col min="111" max="111" width="10.44140625" style="63" customWidth="1"/>
    <col min="112" max="112" width="6.109375" style="63" customWidth="1"/>
    <col min="113" max="113" width="11.6640625" style="63" customWidth="1"/>
    <col min="114" max="114" width="0.88671875" style="63" hidden="1" customWidth="1"/>
    <col min="115" max="126" width="0" style="63" hidden="1" customWidth="1"/>
    <col min="127" max="127" width="0.88671875" style="63" customWidth="1"/>
    <col min="128" max="128" width="0.44140625" style="63" customWidth="1"/>
    <col min="129" max="130" width="0.88671875" style="63" hidden="1" customWidth="1"/>
    <col min="131" max="140" width="0.88671875" style="63"/>
    <col min="141" max="141" width="0.44140625" style="63" customWidth="1"/>
    <col min="142" max="143" width="0.88671875" style="63" hidden="1" customWidth="1"/>
    <col min="144" max="151" width="0.88671875" style="63"/>
    <col min="152" max="152" width="0.88671875" style="63" customWidth="1"/>
    <col min="153" max="153" width="0.88671875" style="63"/>
    <col min="154" max="154" width="0.44140625" style="63" customWidth="1"/>
    <col min="155" max="156" width="0.88671875" style="63" hidden="1" customWidth="1"/>
    <col min="157" max="166" width="0.88671875" style="63"/>
    <col min="167" max="167" width="0.44140625" style="63" customWidth="1"/>
    <col min="168" max="169" width="0.88671875" style="63" hidden="1" customWidth="1"/>
    <col min="170" max="187" width="0.88671875" style="63"/>
    <col min="188" max="188" width="0.33203125" style="63" customWidth="1"/>
    <col min="189" max="190" width="0.88671875" style="63" hidden="1" customWidth="1"/>
    <col min="191" max="199" width="0.88671875" style="63"/>
    <col min="200" max="200" width="0.88671875" style="63" customWidth="1"/>
    <col min="201" max="201" width="0.44140625" style="63" customWidth="1"/>
    <col min="202" max="202" width="0.88671875" style="63" hidden="1" customWidth="1"/>
    <col min="203" max="203" width="0.6640625" style="63" hidden="1" customWidth="1"/>
    <col min="204" max="204" width="0.88671875" style="63" hidden="1" customWidth="1"/>
    <col min="205" max="209" width="0.88671875" style="63"/>
    <col min="210" max="210" width="8.5546875" style="63" bestFit="1" customWidth="1"/>
    <col min="211" max="16384" width="0.88671875" style="63"/>
  </cols>
  <sheetData>
    <row r="1" spans="1:205" s="62" customFormat="1" ht="9.6" hidden="1" x14ac:dyDescent="0.2">
      <c r="DB1" s="143" t="s">
        <v>0</v>
      </c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143"/>
      <c r="EA1" s="143"/>
      <c r="EB1" s="143"/>
      <c r="EC1" s="143"/>
      <c r="ED1" s="143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M1" s="143"/>
      <c r="FN1" s="143"/>
      <c r="FO1" s="143"/>
      <c r="FP1" s="143"/>
      <c r="FQ1" s="143"/>
      <c r="FR1" s="143"/>
      <c r="FS1" s="143"/>
      <c r="FT1" s="143"/>
      <c r="FU1" s="143"/>
      <c r="FV1" s="143"/>
      <c r="FW1" s="143"/>
      <c r="FX1" s="143"/>
      <c r="FY1" s="143"/>
      <c r="FZ1" s="143"/>
      <c r="GA1" s="143"/>
      <c r="GB1" s="143"/>
      <c r="GC1" s="143"/>
      <c r="GD1" s="143"/>
      <c r="GE1" s="143"/>
      <c r="GF1" s="143"/>
      <c r="GG1" s="143"/>
      <c r="GH1" s="143"/>
      <c r="GI1" s="143"/>
      <c r="GJ1" s="143"/>
      <c r="GK1" s="143"/>
      <c r="GL1" s="143"/>
      <c r="GM1" s="143"/>
      <c r="GN1" s="143"/>
      <c r="GO1" s="143"/>
      <c r="GP1" s="143"/>
      <c r="GQ1" s="143"/>
      <c r="GR1" s="143"/>
      <c r="GS1" s="143"/>
      <c r="GT1" s="143"/>
      <c r="GU1" s="143"/>
      <c r="GV1" s="143"/>
    </row>
    <row r="2" spans="1:205" s="62" customFormat="1" ht="42" hidden="1" customHeight="1" x14ac:dyDescent="0.2">
      <c r="DB2" s="144" t="s">
        <v>117</v>
      </c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</row>
    <row r="3" spans="1:205" ht="12.75" hidden="1" customHeight="1" x14ac:dyDescent="0.2">
      <c r="DB3" s="145" t="s">
        <v>185</v>
      </c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45"/>
      <c r="FF3" s="145"/>
      <c r="FG3" s="145"/>
      <c r="FH3" s="145"/>
      <c r="FI3" s="145"/>
      <c r="FJ3" s="145"/>
      <c r="FK3" s="145"/>
      <c r="FL3" s="145"/>
      <c r="FM3" s="145"/>
      <c r="FN3" s="145"/>
      <c r="FO3" s="145"/>
      <c r="FP3" s="145"/>
      <c r="FQ3" s="145"/>
      <c r="FR3" s="145"/>
      <c r="FS3" s="145"/>
      <c r="FT3" s="145"/>
      <c r="FU3" s="145"/>
      <c r="FV3" s="145"/>
      <c r="FW3" s="145"/>
      <c r="FX3" s="145"/>
      <c r="FY3" s="145"/>
      <c r="FZ3" s="145"/>
      <c r="GA3" s="145"/>
      <c r="GB3" s="145"/>
      <c r="GC3" s="145"/>
      <c r="GD3" s="145"/>
      <c r="GE3" s="145"/>
      <c r="GF3" s="145"/>
      <c r="GG3" s="145"/>
      <c r="GH3" s="145"/>
      <c r="GI3" s="145"/>
      <c r="GJ3" s="145"/>
      <c r="GK3" s="145"/>
      <c r="GL3" s="145"/>
      <c r="GM3" s="145"/>
      <c r="GN3" s="145"/>
      <c r="GO3" s="145"/>
      <c r="GP3" s="145"/>
      <c r="GQ3" s="145"/>
      <c r="GR3" s="145"/>
      <c r="GS3" s="145"/>
      <c r="GT3" s="145"/>
      <c r="GU3" s="145"/>
      <c r="GV3" s="145"/>
    </row>
    <row r="4" spans="1:205" ht="6" hidden="1" customHeight="1" x14ac:dyDescent="0.2"/>
    <row r="5" spans="1:205" s="62" customFormat="1" ht="10.5" hidden="1" customHeight="1" x14ac:dyDescent="0.2">
      <c r="DB5" s="143" t="s">
        <v>16</v>
      </c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  <c r="GS5" s="143"/>
      <c r="GT5" s="143"/>
      <c r="GU5" s="143"/>
      <c r="GV5" s="143"/>
    </row>
    <row r="6" spans="1:205" ht="8.25" customHeight="1" x14ac:dyDescent="0.2"/>
    <row r="7" spans="1:205" ht="8.25" customHeight="1" x14ac:dyDescent="0.2"/>
    <row r="8" spans="1:205" s="29" customFormat="1" ht="8.25" customHeight="1" x14ac:dyDescent="0.2">
      <c r="A8" s="275" t="s">
        <v>248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5"/>
      <c r="AR8" s="275"/>
      <c r="AS8" s="275"/>
      <c r="AT8" s="275"/>
      <c r="AU8" s="275"/>
      <c r="AV8" s="275"/>
      <c r="AW8" s="275"/>
      <c r="AX8" s="275"/>
      <c r="AY8" s="275"/>
      <c r="AZ8" s="275"/>
      <c r="BA8" s="275"/>
      <c r="BB8" s="275"/>
      <c r="BC8" s="275"/>
      <c r="BD8" s="275"/>
      <c r="BE8" s="275"/>
      <c r="BF8" s="275"/>
      <c r="BG8" s="275"/>
      <c r="BH8" s="275"/>
      <c r="BI8" s="275"/>
      <c r="BJ8" s="275"/>
      <c r="BK8" s="275"/>
      <c r="BL8" s="275"/>
      <c r="BM8" s="275"/>
      <c r="BN8" s="275"/>
      <c r="BO8" s="275"/>
      <c r="BP8" s="275"/>
      <c r="BQ8" s="275"/>
      <c r="BR8" s="275"/>
      <c r="BS8" s="275"/>
      <c r="BT8" s="275"/>
      <c r="BU8" s="275"/>
      <c r="BV8" s="275"/>
      <c r="BW8" s="275"/>
      <c r="BX8" s="275"/>
      <c r="BY8" s="275"/>
      <c r="BZ8" s="275"/>
      <c r="CA8" s="275"/>
      <c r="CB8" s="275"/>
      <c r="CC8" s="275"/>
      <c r="CD8" s="275"/>
      <c r="CE8" s="275"/>
      <c r="CF8" s="275"/>
      <c r="CG8" s="275"/>
      <c r="CH8" s="275"/>
      <c r="CI8" s="275"/>
      <c r="CJ8" s="275"/>
      <c r="CK8" s="275"/>
      <c r="CL8" s="275"/>
      <c r="CM8" s="275"/>
      <c r="CN8" s="275"/>
      <c r="CO8" s="275"/>
      <c r="CP8" s="275"/>
      <c r="CQ8" s="275"/>
      <c r="CR8" s="275"/>
      <c r="CS8" s="275"/>
      <c r="CT8" s="275"/>
      <c r="CU8" s="275"/>
      <c r="CV8" s="275"/>
      <c r="CW8" s="275"/>
      <c r="CX8" s="275"/>
      <c r="CY8" s="275"/>
      <c r="CZ8" s="275"/>
      <c r="DA8" s="275"/>
      <c r="DB8" s="275"/>
      <c r="DC8" s="275"/>
      <c r="DD8" s="275"/>
      <c r="DE8" s="275"/>
      <c r="DF8" s="275"/>
      <c r="DG8" s="275"/>
      <c r="DH8" s="275"/>
      <c r="DI8" s="275"/>
      <c r="DJ8" s="275"/>
      <c r="DK8" s="275"/>
      <c r="DL8" s="275"/>
      <c r="DM8" s="275"/>
      <c r="DN8" s="275"/>
      <c r="DO8" s="275"/>
      <c r="DP8" s="275"/>
      <c r="DQ8" s="275"/>
      <c r="DR8" s="275"/>
      <c r="DS8" s="275"/>
      <c r="DT8" s="275"/>
      <c r="DU8" s="275"/>
      <c r="DV8" s="275"/>
      <c r="DW8" s="275"/>
      <c r="DX8" s="275"/>
      <c r="DY8" s="275"/>
      <c r="DZ8" s="275"/>
      <c r="EA8" s="275"/>
      <c r="EB8" s="275"/>
      <c r="EC8" s="275"/>
      <c r="ED8" s="275"/>
      <c r="EE8" s="275"/>
      <c r="EF8" s="275"/>
      <c r="EG8" s="275"/>
      <c r="EH8" s="275"/>
      <c r="EI8" s="275"/>
      <c r="EJ8" s="275"/>
      <c r="EK8" s="275"/>
      <c r="EL8" s="275"/>
      <c r="EM8" s="275"/>
      <c r="EN8" s="275"/>
      <c r="EO8" s="275"/>
      <c r="EP8" s="275"/>
      <c r="EQ8" s="275"/>
      <c r="ER8" s="275"/>
      <c r="ES8" s="275"/>
      <c r="ET8" s="275"/>
      <c r="EU8" s="275"/>
      <c r="EV8" s="275"/>
      <c r="EW8" s="275"/>
      <c r="EX8" s="275"/>
      <c r="EY8" s="275"/>
      <c r="EZ8" s="275"/>
      <c r="FA8" s="275"/>
      <c r="FB8" s="275"/>
      <c r="FC8" s="275"/>
      <c r="FD8" s="275"/>
      <c r="FE8" s="275"/>
      <c r="FF8" s="275"/>
      <c r="FG8" s="275"/>
      <c r="FH8" s="275"/>
      <c r="FI8" s="275"/>
      <c r="FJ8" s="275"/>
      <c r="FK8" s="275"/>
      <c r="FL8" s="275"/>
      <c r="FM8" s="275"/>
      <c r="FN8" s="275"/>
      <c r="FO8" s="275"/>
      <c r="FP8" s="275"/>
      <c r="FQ8" s="275"/>
      <c r="FR8" s="275"/>
      <c r="FS8" s="275"/>
      <c r="FT8" s="275"/>
      <c r="FU8" s="275"/>
      <c r="FV8" s="275"/>
      <c r="FW8" s="275"/>
      <c r="FX8" s="275"/>
      <c r="FY8" s="275"/>
      <c r="FZ8" s="275"/>
      <c r="GA8" s="275"/>
      <c r="GB8" s="275"/>
      <c r="GC8" s="275"/>
      <c r="GD8" s="275"/>
      <c r="GE8" s="275"/>
      <c r="GF8" s="275"/>
      <c r="GG8" s="275"/>
      <c r="GH8" s="275"/>
      <c r="GI8" s="275"/>
      <c r="GJ8" s="275"/>
      <c r="GK8" s="275"/>
      <c r="GL8" s="275"/>
      <c r="GM8" s="275"/>
      <c r="GN8" s="275"/>
      <c r="GO8" s="275"/>
      <c r="GP8" s="275"/>
      <c r="GQ8" s="275"/>
      <c r="GR8" s="275"/>
      <c r="GS8" s="275"/>
    </row>
    <row r="9" spans="1:205" s="8" customFormat="1" ht="12" customHeight="1" x14ac:dyDescent="0.2">
      <c r="A9" s="255" t="s">
        <v>36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5"/>
      <c r="CS9" s="255"/>
      <c r="CT9" s="255"/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5"/>
      <c r="DK9" s="255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DW9" s="255"/>
      <c r="DX9" s="255"/>
      <c r="DY9" s="255"/>
      <c r="DZ9" s="255"/>
      <c r="EA9" s="255"/>
      <c r="EB9" s="255"/>
      <c r="EC9" s="255"/>
      <c r="ED9" s="255"/>
      <c r="EE9" s="255"/>
      <c r="EF9" s="255"/>
      <c r="EG9" s="255"/>
      <c r="EH9" s="255"/>
      <c r="EI9" s="255"/>
      <c r="EJ9" s="255"/>
      <c r="EK9" s="255"/>
      <c r="EL9" s="255"/>
      <c r="EM9" s="255"/>
      <c r="EN9" s="255"/>
      <c r="EO9" s="255"/>
      <c r="EP9" s="255"/>
      <c r="EQ9" s="255"/>
      <c r="ER9" s="255"/>
      <c r="ES9" s="255"/>
      <c r="ET9" s="255"/>
      <c r="EU9" s="255"/>
      <c r="EV9" s="255"/>
      <c r="EW9" s="255"/>
      <c r="EX9" s="255"/>
      <c r="EY9" s="255"/>
      <c r="EZ9" s="255"/>
      <c r="FA9" s="255"/>
      <c r="FB9" s="255"/>
      <c r="FC9" s="255"/>
      <c r="FD9" s="255"/>
      <c r="FE9" s="255"/>
      <c r="FF9" s="255"/>
      <c r="FG9" s="255"/>
      <c r="FH9" s="255"/>
      <c r="FI9" s="255"/>
      <c r="FJ9" s="255"/>
      <c r="FK9" s="255"/>
      <c r="FL9" s="255"/>
      <c r="FM9" s="255"/>
      <c r="FN9" s="255"/>
      <c r="FO9" s="255"/>
      <c r="FP9" s="255"/>
      <c r="FQ9" s="255"/>
      <c r="FR9" s="255"/>
      <c r="FS9" s="255"/>
      <c r="FT9" s="255"/>
      <c r="FU9" s="255"/>
      <c r="FV9" s="255"/>
      <c r="FW9" s="255"/>
      <c r="FX9" s="255"/>
      <c r="FY9" s="255"/>
      <c r="FZ9" s="255"/>
      <c r="GA9" s="255"/>
      <c r="GB9" s="255"/>
      <c r="GC9" s="255"/>
      <c r="GD9" s="255"/>
      <c r="GE9" s="255"/>
      <c r="GF9" s="255"/>
      <c r="GG9" s="255"/>
      <c r="GH9" s="255"/>
      <c r="GI9" s="255"/>
      <c r="GJ9" s="255"/>
      <c r="GK9" s="255"/>
      <c r="GL9" s="255"/>
      <c r="GM9" s="255"/>
      <c r="GN9" s="255"/>
      <c r="GO9" s="255"/>
      <c r="GP9" s="255"/>
      <c r="GQ9" s="255"/>
      <c r="GR9" s="255"/>
      <c r="GS9" s="255"/>
      <c r="GT9" s="255"/>
      <c r="GU9" s="255"/>
      <c r="GV9" s="255"/>
    </row>
    <row r="10" spans="1:205" ht="6.75" customHeight="1" x14ac:dyDescent="0.2"/>
    <row r="11" spans="1:205" ht="18" customHeight="1" x14ac:dyDescent="0.2">
      <c r="A11" s="283" t="s">
        <v>1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3"/>
      <c r="BC11" s="283"/>
      <c r="BD11" s="283"/>
      <c r="BE11" s="283"/>
      <c r="BF11" s="283"/>
      <c r="BG11" s="283"/>
      <c r="BH11" s="283"/>
      <c r="BI11" s="283"/>
      <c r="BJ11" s="283"/>
      <c r="BK11" s="283"/>
      <c r="BL11" s="283"/>
      <c r="BM11" s="283"/>
      <c r="BN11" s="283"/>
      <c r="BO11" s="283"/>
      <c r="BP11" s="273" t="s">
        <v>2</v>
      </c>
      <c r="BQ11" s="273"/>
      <c r="BR11" s="273"/>
      <c r="BS11" s="273"/>
      <c r="BT11" s="273"/>
      <c r="BU11" s="273"/>
      <c r="BV11" s="273"/>
      <c r="BW11" s="273"/>
      <c r="BX11" s="273" t="s">
        <v>3</v>
      </c>
      <c r="BY11" s="273"/>
      <c r="BZ11" s="273"/>
      <c r="CA11" s="273"/>
      <c r="CB11" s="273"/>
      <c r="CC11" s="273"/>
      <c r="CD11" s="273"/>
      <c r="CE11" s="273"/>
      <c r="CF11" s="273"/>
      <c r="CG11" s="273"/>
      <c r="CH11" s="273"/>
      <c r="CI11" s="273"/>
      <c r="CJ11" s="273"/>
      <c r="CK11" s="273" t="s">
        <v>269</v>
      </c>
      <c r="CL11" s="273"/>
      <c r="CM11" s="273"/>
      <c r="CN11" s="273"/>
      <c r="CO11" s="273"/>
      <c r="CP11" s="273"/>
      <c r="CQ11" s="273"/>
      <c r="CR11" s="273"/>
      <c r="CS11" s="154" t="s">
        <v>205</v>
      </c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  <c r="FS11" s="155"/>
      <c r="FT11" s="155"/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155"/>
      <c r="GJ11" s="155"/>
      <c r="GK11" s="155"/>
      <c r="GL11" s="155"/>
      <c r="GM11" s="155"/>
      <c r="GN11" s="155"/>
      <c r="GO11" s="155"/>
      <c r="GP11" s="155"/>
      <c r="GQ11" s="155"/>
      <c r="GR11" s="155"/>
      <c r="GS11" s="276"/>
      <c r="GW11" s="82"/>
    </row>
    <row r="12" spans="1:205" ht="16.5" customHeight="1" x14ac:dyDescent="0.2">
      <c r="A12" s="283"/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3"/>
      <c r="BC12" s="283"/>
      <c r="BD12" s="283"/>
      <c r="BE12" s="283"/>
      <c r="BF12" s="283"/>
      <c r="BG12" s="283"/>
      <c r="BH12" s="283"/>
      <c r="BI12" s="283"/>
      <c r="BJ12" s="283"/>
      <c r="BK12" s="283"/>
      <c r="BL12" s="283"/>
      <c r="BM12" s="283"/>
      <c r="BN12" s="283"/>
      <c r="BO12" s="283"/>
      <c r="BP12" s="273"/>
      <c r="BQ12" s="273"/>
      <c r="BR12" s="273"/>
      <c r="BS12" s="273"/>
      <c r="BT12" s="273"/>
      <c r="BU12" s="273"/>
      <c r="BV12" s="273"/>
      <c r="BW12" s="273"/>
      <c r="BX12" s="273"/>
      <c r="BY12" s="273"/>
      <c r="BZ12" s="273"/>
      <c r="CA12" s="273"/>
      <c r="CB12" s="273"/>
      <c r="CC12" s="273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3"/>
      <c r="CP12" s="273"/>
      <c r="CQ12" s="273"/>
      <c r="CR12" s="273"/>
      <c r="CS12" s="258" t="s">
        <v>327</v>
      </c>
      <c r="CT12" s="259"/>
      <c r="CU12" s="259"/>
      <c r="CV12" s="259"/>
      <c r="CW12" s="259"/>
      <c r="CX12" s="259"/>
      <c r="CY12" s="259"/>
      <c r="CZ12" s="259"/>
      <c r="DA12" s="259"/>
      <c r="DB12" s="259"/>
      <c r="DC12" s="259"/>
      <c r="DD12" s="259"/>
      <c r="DE12" s="260"/>
      <c r="DF12" s="277" t="s">
        <v>191</v>
      </c>
      <c r="DG12" s="278"/>
      <c r="DH12" s="278"/>
      <c r="DI12" s="279"/>
      <c r="DJ12" s="258" t="s">
        <v>309</v>
      </c>
      <c r="DK12" s="259"/>
      <c r="DL12" s="259"/>
      <c r="DM12" s="259"/>
      <c r="DN12" s="259"/>
      <c r="DO12" s="259"/>
      <c r="DP12" s="259"/>
      <c r="DQ12" s="259"/>
      <c r="DR12" s="259"/>
      <c r="DS12" s="259"/>
      <c r="DT12" s="259"/>
      <c r="DU12" s="259"/>
      <c r="DV12" s="260"/>
      <c r="DW12" s="267" t="s">
        <v>204</v>
      </c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67"/>
      <c r="GU12" s="67"/>
      <c r="GV12" s="67"/>
      <c r="GW12" s="82"/>
    </row>
    <row r="13" spans="1:205" ht="25.5" customHeight="1" x14ac:dyDescent="0.2">
      <c r="A13" s="283"/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283"/>
      <c r="BK13" s="283"/>
      <c r="BL13" s="283"/>
      <c r="BM13" s="283"/>
      <c r="BN13" s="283"/>
      <c r="BO13" s="283"/>
      <c r="BP13" s="273"/>
      <c r="BQ13" s="273"/>
      <c r="BR13" s="273"/>
      <c r="BS13" s="273"/>
      <c r="BT13" s="273"/>
      <c r="BU13" s="273"/>
      <c r="BV13" s="273"/>
      <c r="BW13" s="273"/>
      <c r="BX13" s="273"/>
      <c r="BY13" s="273"/>
      <c r="BZ13" s="273"/>
      <c r="CA13" s="273"/>
      <c r="CB13" s="273"/>
      <c r="CC13" s="273"/>
      <c r="CD13" s="273"/>
      <c r="CE13" s="273"/>
      <c r="CF13" s="273"/>
      <c r="CG13" s="273"/>
      <c r="CH13" s="273"/>
      <c r="CI13" s="273"/>
      <c r="CJ13" s="273"/>
      <c r="CK13" s="273"/>
      <c r="CL13" s="273"/>
      <c r="CM13" s="273"/>
      <c r="CN13" s="273"/>
      <c r="CO13" s="273"/>
      <c r="CP13" s="273"/>
      <c r="CQ13" s="273"/>
      <c r="CR13" s="273"/>
      <c r="CS13" s="261"/>
      <c r="CT13" s="262"/>
      <c r="CU13" s="262"/>
      <c r="CV13" s="262"/>
      <c r="CW13" s="262"/>
      <c r="CX13" s="262"/>
      <c r="CY13" s="262"/>
      <c r="CZ13" s="262"/>
      <c r="DA13" s="262"/>
      <c r="DB13" s="262"/>
      <c r="DC13" s="262"/>
      <c r="DD13" s="262"/>
      <c r="DE13" s="263"/>
      <c r="DF13" s="273" t="s">
        <v>270</v>
      </c>
      <c r="DG13" s="273" t="s">
        <v>189</v>
      </c>
      <c r="DH13" s="273"/>
      <c r="DI13" s="273" t="s">
        <v>190</v>
      </c>
      <c r="DJ13" s="261"/>
      <c r="DK13" s="262"/>
      <c r="DL13" s="262"/>
      <c r="DM13" s="262"/>
      <c r="DN13" s="262"/>
      <c r="DO13" s="262"/>
      <c r="DP13" s="262"/>
      <c r="DQ13" s="262"/>
      <c r="DR13" s="262"/>
      <c r="DS13" s="262"/>
      <c r="DT13" s="262"/>
      <c r="DU13" s="262"/>
      <c r="DV13" s="263"/>
      <c r="DW13" s="184" t="s">
        <v>328</v>
      </c>
      <c r="DX13" s="185"/>
      <c r="DY13" s="185"/>
      <c r="DZ13" s="185"/>
      <c r="EA13" s="185"/>
      <c r="EB13" s="185"/>
      <c r="EC13" s="185"/>
      <c r="ED13" s="185"/>
      <c r="EE13" s="185"/>
      <c r="EF13" s="185"/>
      <c r="EG13" s="185"/>
      <c r="EH13" s="185"/>
      <c r="EI13" s="185"/>
      <c r="EJ13" s="185"/>
      <c r="EK13" s="185"/>
      <c r="EL13" s="185"/>
      <c r="EM13" s="185"/>
      <c r="EN13" s="185"/>
      <c r="EO13" s="185"/>
      <c r="EP13" s="185"/>
      <c r="EQ13" s="185"/>
      <c r="ER13" s="185"/>
      <c r="ES13" s="185"/>
      <c r="ET13" s="185"/>
      <c r="EU13" s="185"/>
      <c r="EV13" s="185"/>
      <c r="EW13" s="184" t="s">
        <v>329</v>
      </c>
      <c r="EX13" s="185"/>
      <c r="EY13" s="185"/>
      <c r="EZ13" s="185"/>
      <c r="FA13" s="185"/>
      <c r="FB13" s="185"/>
      <c r="FC13" s="185"/>
      <c r="FD13" s="185"/>
      <c r="FE13" s="185"/>
      <c r="FF13" s="185"/>
      <c r="FG13" s="185"/>
      <c r="FH13" s="185"/>
      <c r="FI13" s="185"/>
      <c r="FJ13" s="185"/>
      <c r="FK13" s="185"/>
      <c r="FL13" s="185"/>
      <c r="FM13" s="185"/>
      <c r="FN13" s="185"/>
      <c r="FO13" s="185"/>
      <c r="FP13" s="185"/>
      <c r="FQ13" s="185"/>
      <c r="FR13" s="185"/>
      <c r="FS13" s="185"/>
      <c r="FT13" s="185"/>
      <c r="FU13" s="185"/>
      <c r="FV13" s="185"/>
      <c r="FW13" s="184" t="s">
        <v>6</v>
      </c>
      <c r="FX13" s="185"/>
      <c r="FY13" s="185"/>
      <c r="FZ13" s="185"/>
      <c r="GA13" s="185"/>
      <c r="GB13" s="185"/>
      <c r="GC13" s="185"/>
      <c r="GD13" s="185"/>
      <c r="GE13" s="185"/>
      <c r="GF13" s="185"/>
      <c r="GG13" s="185"/>
      <c r="GH13" s="185"/>
      <c r="GI13" s="185"/>
      <c r="GJ13" s="185"/>
      <c r="GK13" s="185"/>
      <c r="GL13" s="185"/>
      <c r="GM13" s="185"/>
      <c r="GN13" s="185"/>
      <c r="GO13" s="185"/>
      <c r="GP13" s="185"/>
      <c r="GQ13" s="185"/>
      <c r="GR13" s="185"/>
      <c r="GS13" s="185"/>
      <c r="GT13" s="185"/>
      <c r="GU13" s="185"/>
      <c r="GV13" s="185"/>
      <c r="GW13" s="82"/>
    </row>
    <row r="14" spans="1:205" ht="34.5" customHeight="1" x14ac:dyDescent="0.2">
      <c r="A14" s="283"/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  <c r="BL14" s="283"/>
      <c r="BM14" s="283"/>
      <c r="BN14" s="283"/>
      <c r="BO14" s="283"/>
      <c r="BP14" s="273"/>
      <c r="BQ14" s="273"/>
      <c r="BR14" s="273"/>
      <c r="BS14" s="273"/>
      <c r="BT14" s="273"/>
      <c r="BU14" s="273"/>
      <c r="BV14" s="273"/>
      <c r="BW14" s="273"/>
      <c r="BX14" s="273"/>
      <c r="BY14" s="273"/>
      <c r="BZ14" s="273"/>
      <c r="CA14" s="273"/>
      <c r="CB14" s="273"/>
      <c r="CC14" s="273"/>
      <c r="CD14" s="273"/>
      <c r="CE14" s="273"/>
      <c r="CF14" s="273"/>
      <c r="CG14" s="273"/>
      <c r="CH14" s="273"/>
      <c r="CI14" s="273"/>
      <c r="CJ14" s="273"/>
      <c r="CK14" s="273"/>
      <c r="CL14" s="273"/>
      <c r="CM14" s="273"/>
      <c r="CN14" s="273"/>
      <c r="CO14" s="273"/>
      <c r="CP14" s="273"/>
      <c r="CQ14" s="273"/>
      <c r="CR14" s="273"/>
      <c r="CS14" s="261"/>
      <c r="CT14" s="262"/>
      <c r="CU14" s="262"/>
      <c r="CV14" s="262"/>
      <c r="CW14" s="262"/>
      <c r="CX14" s="262"/>
      <c r="CY14" s="262"/>
      <c r="CZ14" s="262"/>
      <c r="DA14" s="262"/>
      <c r="DB14" s="262"/>
      <c r="DC14" s="262"/>
      <c r="DD14" s="262"/>
      <c r="DE14" s="263"/>
      <c r="DF14" s="273"/>
      <c r="DG14" s="273"/>
      <c r="DH14" s="273"/>
      <c r="DI14" s="273"/>
      <c r="DJ14" s="261"/>
      <c r="DK14" s="262"/>
      <c r="DL14" s="262"/>
      <c r="DM14" s="262"/>
      <c r="DN14" s="262"/>
      <c r="DO14" s="262"/>
      <c r="DP14" s="262"/>
      <c r="DQ14" s="262"/>
      <c r="DR14" s="262"/>
      <c r="DS14" s="262"/>
      <c r="DT14" s="262"/>
      <c r="DU14" s="262"/>
      <c r="DV14" s="263"/>
      <c r="DW14" s="178" t="s">
        <v>192</v>
      </c>
      <c r="DX14" s="179"/>
      <c r="DY14" s="179"/>
      <c r="DZ14" s="179"/>
      <c r="EA14" s="179"/>
      <c r="EB14" s="179"/>
      <c r="EC14" s="179"/>
      <c r="ED14" s="179"/>
      <c r="EE14" s="179"/>
      <c r="EF14" s="179"/>
      <c r="EG14" s="179"/>
      <c r="EH14" s="179"/>
      <c r="EI14" s="180"/>
      <c r="EJ14" s="178" t="s">
        <v>193</v>
      </c>
      <c r="EK14" s="179"/>
      <c r="EL14" s="179"/>
      <c r="EM14" s="179"/>
      <c r="EN14" s="179"/>
      <c r="EO14" s="179"/>
      <c r="EP14" s="179"/>
      <c r="EQ14" s="179"/>
      <c r="ER14" s="179"/>
      <c r="ES14" s="179"/>
      <c r="ET14" s="179"/>
      <c r="EU14" s="179"/>
      <c r="EV14" s="180"/>
      <c r="EW14" s="178" t="s">
        <v>192</v>
      </c>
      <c r="EX14" s="179"/>
      <c r="EY14" s="179"/>
      <c r="EZ14" s="179"/>
      <c r="FA14" s="179"/>
      <c r="FB14" s="179"/>
      <c r="FC14" s="179"/>
      <c r="FD14" s="179"/>
      <c r="FE14" s="179"/>
      <c r="FF14" s="179"/>
      <c r="FG14" s="179"/>
      <c r="FH14" s="179"/>
      <c r="FI14" s="180"/>
      <c r="FJ14" s="178" t="s">
        <v>193</v>
      </c>
      <c r="FK14" s="179"/>
      <c r="FL14" s="179"/>
      <c r="FM14" s="179"/>
      <c r="FN14" s="179"/>
      <c r="FO14" s="179"/>
      <c r="FP14" s="179"/>
      <c r="FQ14" s="179"/>
      <c r="FR14" s="179"/>
      <c r="FS14" s="179"/>
      <c r="FT14" s="179"/>
      <c r="FU14" s="179"/>
      <c r="FV14" s="180"/>
      <c r="FW14" s="178" t="s">
        <v>192</v>
      </c>
      <c r="FX14" s="179"/>
      <c r="FY14" s="179"/>
      <c r="FZ14" s="179"/>
      <c r="GA14" s="179"/>
      <c r="GB14" s="179"/>
      <c r="GC14" s="179"/>
      <c r="GD14" s="179"/>
      <c r="GE14" s="179"/>
      <c r="GF14" s="179"/>
      <c r="GG14" s="179"/>
      <c r="GH14" s="179"/>
      <c r="GI14" s="180"/>
      <c r="GJ14" s="178" t="s">
        <v>193</v>
      </c>
      <c r="GK14" s="179"/>
      <c r="GL14" s="179"/>
      <c r="GM14" s="179"/>
      <c r="GN14" s="179"/>
      <c r="GO14" s="179"/>
      <c r="GP14" s="179"/>
      <c r="GQ14" s="179"/>
      <c r="GR14" s="179"/>
      <c r="GS14" s="179"/>
      <c r="GT14" s="179"/>
      <c r="GU14" s="179"/>
      <c r="GV14" s="179"/>
      <c r="GW14" s="82"/>
    </row>
    <row r="15" spans="1:205" ht="77.25" customHeight="1" x14ac:dyDescent="0.2">
      <c r="A15" s="283"/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  <c r="BL15" s="283"/>
      <c r="BM15" s="283"/>
      <c r="BN15" s="283"/>
      <c r="BO15" s="283"/>
      <c r="BP15" s="273"/>
      <c r="BQ15" s="273"/>
      <c r="BR15" s="273"/>
      <c r="BS15" s="273"/>
      <c r="BT15" s="273"/>
      <c r="BU15" s="273"/>
      <c r="BV15" s="273"/>
      <c r="BW15" s="273"/>
      <c r="BX15" s="273"/>
      <c r="BY15" s="273"/>
      <c r="BZ15" s="273"/>
      <c r="CA15" s="273"/>
      <c r="CB15" s="273"/>
      <c r="CC15" s="273"/>
      <c r="CD15" s="273"/>
      <c r="CE15" s="273"/>
      <c r="CF15" s="273"/>
      <c r="CG15" s="273"/>
      <c r="CH15" s="273"/>
      <c r="CI15" s="273"/>
      <c r="CJ15" s="273"/>
      <c r="CK15" s="273"/>
      <c r="CL15" s="273"/>
      <c r="CM15" s="273"/>
      <c r="CN15" s="273"/>
      <c r="CO15" s="273"/>
      <c r="CP15" s="273"/>
      <c r="CQ15" s="273"/>
      <c r="CR15" s="273"/>
      <c r="CS15" s="264"/>
      <c r="CT15" s="265"/>
      <c r="CU15" s="265"/>
      <c r="CV15" s="265"/>
      <c r="CW15" s="265"/>
      <c r="CX15" s="265"/>
      <c r="CY15" s="265"/>
      <c r="CZ15" s="265"/>
      <c r="DA15" s="265"/>
      <c r="DB15" s="265"/>
      <c r="DC15" s="265"/>
      <c r="DD15" s="265"/>
      <c r="DE15" s="266"/>
      <c r="DF15" s="273"/>
      <c r="DG15" s="60" t="s">
        <v>187</v>
      </c>
      <c r="DH15" s="60" t="s">
        <v>188</v>
      </c>
      <c r="DI15" s="273"/>
      <c r="DJ15" s="264"/>
      <c r="DK15" s="265"/>
      <c r="DL15" s="265"/>
      <c r="DM15" s="265"/>
      <c r="DN15" s="265"/>
      <c r="DO15" s="265"/>
      <c r="DP15" s="265"/>
      <c r="DQ15" s="265"/>
      <c r="DR15" s="265"/>
      <c r="DS15" s="265"/>
      <c r="DT15" s="265"/>
      <c r="DU15" s="265"/>
      <c r="DV15" s="266"/>
      <c r="DW15" s="181"/>
      <c r="DX15" s="182"/>
      <c r="DY15" s="182"/>
      <c r="DZ15" s="182"/>
      <c r="EA15" s="182"/>
      <c r="EB15" s="182"/>
      <c r="EC15" s="182"/>
      <c r="ED15" s="182"/>
      <c r="EE15" s="182"/>
      <c r="EF15" s="182"/>
      <c r="EG15" s="182"/>
      <c r="EH15" s="182"/>
      <c r="EI15" s="183"/>
      <c r="EJ15" s="181"/>
      <c r="EK15" s="182"/>
      <c r="EL15" s="182"/>
      <c r="EM15" s="182"/>
      <c r="EN15" s="182"/>
      <c r="EO15" s="182"/>
      <c r="EP15" s="182"/>
      <c r="EQ15" s="182"/>
      <c r="ER15" s="182"/>
      <c r="ES15" s="182"/>
      <c r="ET15" s="182"/>
      <c r="EU15" s="182"/>
      <c r="EV15" s="183"/>
      <c r="EW15" s="181"/>
      <c r="EX15" s="182"/>
      <c r="EY15" s="182"/>
      <c r="EZ15" s="182"/>
      <c r="FA15" s="182"/>
      <c r="FB15" s="182"/>
      <c r="FC15" s="182"/>
      <c r="FD15" s="182"/>
      <c r="FE15" s="182"/>
      <c r="FF15" s="182"/>
      <c r="FG15" s="182"/>
      <c r="FH15" s="182"/>
      <c r="FI15" s="183"/>
      <c r="FJ15" s="181"/>
      <c r="FK15" s="182"/>
      <c r="FL15" s="182"/>
      <c r="FM15" s="182"/>
      <c r="FN15" s="182"/>
      <c r="FO15" s="182"/>
      <c r="FP15" s="182"/>
      <c r="FQ15" s="182"/>
      <c r="FR15" s="182"/>
      <c r="FS15" s="182"/>
      <c r="FT15" s="182"/>
      <c r="FU15" s="182"/>
      <c r="FV15" s="183"/>
      <c r="FW15" s="181"/>
      <c r="FX15" s="182"/>
      <c r="FY15" s="182"/>
      <c r="FZ15" s="182"/>
      <c r="GA15" s="182"/>
      <c r="GB15" s="182"/>
      <c r="GC15" s="182"/>
      <c r="GD15" s="182"/>
      <c r="GE15" s="182"/>
      <c r="GF15" s="182"/>
      <c r="GG15" s="182"/>
      <c r="GH15" s="182"/>
      <c r="GI15" s="183"/>
      <c r="GJ15" s="181"/>
      <c r="GK15" s="182"/>
      <c r="GL15" s="182"/>
      <c r="GM15" s="182"/>
      <c r="GN15" s="182"/>
      <c r="GO15" s="182"/>
      <c r="GP15" s="182"/>
      <c r="GQ15" s="182"/>
      <c r="GR15" s="182"/>
      <c r="GS15" s="182"/>
      <c r="GT15" s="182"/>
      <c r="GU15" s="182"/>
      <c r="GV15" s="182"/>
      <c r="GW15" s="82"/>
    </row>
    <row r="16" spans="1:205" s="8" customFormat="1" ht="11.25" customHeight="1" x14ac:dyDescent="0.2">
      <c r="A16" s="271" t="s">
        <v>8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1"/>
      <c r="BD16" s="271"/>
      <c r="BE16" s="271"/>
      <c r="BF16" s="271"/>
      <c r="BG16" s="271"/>
      <c r="BH16" s="271"/>
      <c r="BI16" s="271"/>
      <c r="BJ16" s="271"/>
      <c r="BK16" s="271"/>
      <c r="BL16" s="271"/>
      <c r="BM16" s="271"/>
      <c r="BN16" s="271"/>
      <c r="BO16" s="271"/>
      <c r="BP16" s="282" t="s">
        <v>9</v>
      </c>
      <c r="BQ16" s="209"/>
      <c r="BR16" s="209"/>
      <c r="BS16" s="209"/>
      <c r="BT16" s="209"/>
      <c r="BU16" s="209"/>
      <c r="BV16" s="209"/>
      <c r="BW16" s="210"/>
      <c r="BX16" s="230" t="s">
        <v>10</v>
      </c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69"/>
      <c r="CK16" s="209" t="s">
        <v>11</v>
      </c>
      <c r="CL16" s="209"/>
      <c r="CM16" s="209"/>
      <c r="CN16" s="209"/>
      <c r="CO16" s="209"/>
      <c r="CP16" s="209"/>
      <c r="CQ16" s="209"/>
      <c r="CR16" s="210"/>
      <c r="CS16" s="230" t="s">
        <v>11</v>
      </c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10"/>
      <c r="DF16" s="56" t="s">
        <v>12</v>
      </c>
      <c r="DG16" s="56" t="s">
        <v>13</v>
      </c>
      <c r="DH16" s="56" t="s">
        <v>14</v>
      </c>
      <c r="DI16" s="56" t="s">
        <v>15</v>
      </c>
      <c r="DJ16" s="230" t="s">
        <v>195</v>
      </c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10"/>
      <c r="DW16" s="270" t="s">
        <v>194</v>
      </c>
      <c r="DX16" s="271"/>
      <c r="DY16" s="271"/>
      <c r="DZ16" s="271"/>
      <c r="EA16" s="271"/>
      <c r="EB16" s="271"/>
      <c r="EC16" s="271"/>
      <c r="ED16" s="271"/>
      <c r="EE16" s="271"/>
      <c r="EF16" s="271"/>
      <c r="EG16" s="271"/>
      <c r="EH16" s="271"/>
      <c r="EI16" s="272"/>
      <c r="EJ16" s="230" t="s">
        <v>195</v>
      </c>
      <c r="EK16" s="209"/>
      <c r="EL16" s="209"/>
      <c r="EM16" s="209"/>
      <c r="EN16" s="209"/>
      <c r="EO16" s="209"/>
      <c r="EP16" s="209"/>
      <c r="EQ16" s="209"/>
      <c r="ER16" s="209"/>
      <c r="ES16" s="209"/>
      <c r="ET16" s="209"/>
      <c r="EU16" s="209"/>
      <c r="EV16" s="210"/>
      <c r="EW16" s="230" t="s">
        <v>196</v>
      </c>
      <c r="EX16" s="209"/>
      <c r="EY16" s="209"/>
      <c r="EZ16" s="209"/>
      <c r="FA16" s="209"/>
      <c r="FB16" s="209"/>
      <c r="FC16" s="209"/>
      <c r="FD16" s="209"/>
      <c r="FE16" s="209"/>
      <c r="FF16" s="209"/>
      <c r="FG16" s="209"/>
      <c r="FH16" s="209"/>
      <c r="FI16" s="210"/>
      <c r="FJ16" s="230" t="s">
        <v>197</v>
      </c>
      <c r="FK16" s="209"/>
      <c r="FL16" s="209"/>
      <c r="FM16" s="209"/>
      <c r="FN16" s="209"/>
      <c r="FO16" s="209"/>
      <c r="FP16" s="209"/>
      <c r="FQ16" s="209"/>
      <c r="FR16" s="209"/>
      <c r="FS16" s="209"/>
      <c r="FT16" s="209"/>
      <c r="FU16" s="209"/>
      <c r="FV16" s="210"/>
      <c r="FW16" s="230" t="s">
        <v>198</v>
      </c>
      <c r="FX16" s="209"/>
      <c r="FY16" s="209"/>
      <c r="FZ16" s="209"/>
      <c r="GA16" s="209"/>
      <c r="GB16" s="209"/>
      <c r="GC16" s="209"/>
      <c r="GD16" s="209"/>
      <c r="GE16" s="209"/>
      <c r="GF16" s="209"/>
      <c r="GG16" s="209"/>
      <c r="GH16" s="209"/>
      <c r="GI16" s="210"/>
      <c r="GJ16" s="230" t="s">
        <v>199</v>
      </c>
      <c r="GK16" s="209"/>
      <c r="GL16" s="209"/>
      <c r="GM16" s="209"/>
      <c r="GN16" s="209"/>
      <c r="GO16" s="209"/>
      <c r="GP16" s="209"/>
      <c r="GQ16" s="209"/>
      <c r="GR16" s="209"/>
      <c r="GS16" s="209"/>
      <c r="GT16" s="209"/>
      <c r="GU16" s="209"/>
      <c r="GV16" s="209"/>
      <c r="GW16" s="83"/>
    </row>
    <row r="17" spans="1:205" s="8" customFormat="1" ht="13.5" customHeight="1" x14ac:dyDescent="0.2">
      <c r="A17" s="228" t="s">
        <v>200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56" t="s">
        <v>37</v>
      </c>
      <c r="BQ17" s="212"/>
      <c r="BR17" s="212"/>
      <c r="BS17" s="212"/>
      <c r="BT17" s="212"/>
      <c r="BU17" s="212"/>
      <c r="BV17" s="212"/>
      <c r="BW17" s="212"/>
      <c r="BX17" s="212" t="s">
        <v>38</v>
      </c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57"/>
      <c r="CK17" s="211"/>
      <c r="CL17" s="212"/>
      <c r="CM17" s="212"/>
      <c r="CN17" s="212"/>
      <c r="CO17" s="212"/>
      <c r="CP17" s="212"/>
      <c r="CQ17" s="212"/>
      <c r="CR17" s="212"/>
      <c r="CS17" s="190">
        <f>DF17+DG351+DI17+DG17</f>
        <v>0</v>
      </c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53"/>
      <c r="DG17" s="53"/>
      <c r="DH17" s="53"/>
      <c r="DI17" s="53"/>
      <c r="DJ17" s="190">
        <f>DW17+DX17</f>
        <v>0</v>
      </c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220"/>
      <c r="DX17" s="221"/>
      <c r="DY17" s="221"/>
      <c r="DZ17" s="221"/>
      <c r="EA17" s="221"/>
      <c r="EB17" s="221"/>
      <c r="EC17" s="221"/>
      <c r="ED17" s="221"/>
      <c r="EE17" s="221"/>
      <c r="EF17" s="221"/>
      <c r="EG17" s="221"/>
      <c r="EH17" s="221"/>
      <c r="EI17" s="222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0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0"/>
      <c r="GD17" s="190"/>
      <c r="GE17" s="190"/>
      <c r="GF17" s="190"/>
      <c r="GG17" s="190"/>
      <c r="GH17" s="190"/>
      <c r="GI17" s="190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4"/>
      <c r="GW17" s="83"/>
    </row>
    <row r="18" spans="1:205" s="8" customFormat="1" ht="12.75" customHeight="1" x14ac:dyDescent="0.2">
      <c r="A18" s="228" t="s">
        <v>201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56" t="s">
        <v>39</v>
      </c>
      <c r="BQ18" s="212"/>
      <c r="BR18" s="212"/>
      <c r="BS18" s="212"/>
      <c r="BT18" s="212"/>
      <c r="BU18" s="212"/>
      <c r="BV18" s="212"/>
      <c r="BW18" s="212"/>
      <c r="BX18" s="212" t="s">
        <v>38</v>
      </c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57"/>
      <c r="CK18" s="211"/>
      <c r="CL18" s="212"/>
      <c r="CM18" s="212"/>
      <c r="CN18" s="212"/>
      <c r="CO18" s="212"/>
      <c r="CP18" s="212"/>
      <c r="CQ18" s="212"/>
      <c r="CR18" s="212"/>
      <c r="CS18" s="190">
        <f>DF18+DG18</f>
        <v>0</v>
      </c>
      <c r="CT18" s="190"/>
      <c r="CU18" s="190"/>
      <c r="CV18" s="190"/>
      <c r="CW18" s="190"/>
      <c r="CX18" s="190"/>
      <c r="CY18" s="190"/>
      <c r="CZ18" s="190"/>
      <c r="DA18" s="190"/>
      <c r="DB18" s="190"/>
      <c r="DC18" s="190"/>
      <c r="DD18" s="190"/>
      <c r="DE18" s="190"/>
      <c r="DF18" s="53"/>
      <c r="DG18" s="53"/>
      <c r="DH18" s="53"/>
      <c r="DI18" s="53"/>
      <c r="DJ18" s="190">
        <f>DW18+DX18</f>
        <v>0</v>
      </c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  <c r="DW18" s="220"/>
      <c r="DX18" s="221"/>
      <c r="DY18" s="221"/>
      <c r="DZ18" s="221"/>
      <c r="EA18" s="221"/>
      <c r="EB18" s="221"/>
      <c r="EC18" s="221"/>
      <c r="ED18" s="221"/>
      <c r="EE18" s="221"/>
      <c r="EF18" s="221"/>
      <c r="EG18" s="221"/>
      <c r="EH18" s="221"/>
      <c r="EI18" s="222"/>
      <c r="EJ18" s="190"/>
      <c r="EK18" s="190"/>
      <c r="EL18" s="190"/>
      <c r="EM18" s="190"/>
      <c r="EN18" s="190"/>
      <c r="EO18" s="190"/>
      <c r="EP18" s="190"/>
      <c r="EQ18" s="190"/>
      <c r="ER18" s="190"/>
      <c r="ES18" s="190"/>
      <c r="ET18" s="190"/>
      <c r="EU18" s="190"/>
      <c r="EV18" s="190"/>
      <c r="EW18" s="190"/>
      <c r="EX18" s="190"/>
      <c r="EY18" s="190"/>
      <c r="EZ18" s="190"/>
      <c r="FA18" s="190"/>
      <c r="FB18" s="190"/>
      <c r="FC18" s="190"/>
      <c r="FD18" s="190"/>
      <c r="FE18" s="190"/>
      <c r="FF18" s="190"/>
      <c r="FG18" s="190"/>
      <c r="FH18" s="190"/>
      <c r="FI18" s="190"/>
      <c r="FJ18" s="190"/>
      <c r="FK18" s="190"/>
      <c r="FL18" s="190"/>
      <c r="FM18" s="190"/>
      <c r="FN18" s="190"/>
      <c r="FO18" s="190"/>
      <c r="FP18" s="190"/>
      <c r="FQ18" s="190"/>
      <c r="FR18" s="190"/>
      <c r="FS18" s="190"/>
      <c r="FT18" s="190"/>
      <c r="FU18" s="190"/>
      <c r="FV18" s="190"/>
      <c r="FW18" s="190"/>
      <c r="FX18" s="190"/>
      <c r="FY18" s="190"/>
      <c r="FZ18" s="190"/>
      <c r="GA18" s="190"/>
      <c r="GB18" s="190"/>
      <c r="GC18" s="190"/>
      <c r="GD18" s="190"/>
      <c r="GE18" s="190"/>
      <c r="GF18" s="190"/>
      <c r="GG18" s="190"/>
      <c r="GH18" s="190"/>
      <c r="GI18" s="190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4"/>
      <c r="GW18" s="83"/>
    </row>
    <row r="19" spans="1:205" s="8" customFormat="1" x14ac:dyDescent="0.2">
      <c r="A19" s="228" t="s">
        <v>40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56" t="s">
        <v>41</v>
      </c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57"/>
      <c r="CK19" s="211" t="s">
        <v>111</v>
      </c>
      <c r="CL19" s="212"/>
      <c r="CM19" s="212"/>
      <c r="CN19" s="212"/>
      <c r="CO19" s="212"/>
      <c r="CP19" s="212"/>
      <c r="CQ19" s="212"/>
      <c r="CR19" s="212"/>
      <c r="CS19" s="190">
        <f>DF19+DG19+DI19</f>
        <v>109169587.71000001</v>
      </c>
      <c r="CT19" s="190"/>
      <c r="CU19" s="190"/>
      <c r="CV19" s="190"/>
      <c r="CW19" s="190"/>
      <c r="CX19" s="190"/>
      <c r="CY19" s="190"/>
      <c r="CZ19" s="190"/>
      <c r="DA19" s="190"/>
      <c r="DB19" s="190"/>
      <c r="DC19" s="190"/>
      <c r="DD19" s="190"/>
      <c r="DE19" s="190"/>
      <c r="DF19" s="53">
        <f>DF23</f>
        <v>89889618.700000003</v>
      </c>
      <c r="DG19" s="53">
        <f>DG23+DG20+DG34</f>
        <v>2450000</v>
      </c>
      <c r="DH19" s="53">
        <f>DH23+DH36</f>
        <v>0</v>
      </c>
      <c r="DI19" s="53">
        <f>DI23+DI34</f>
        <v>16829969.010000002</v>
      </c>
      <c r="DJ19" s="190" t="e">
        <f>DW19+EJ19+#REF!</f>
        <v>#REF!</v>
      </c>
      <c r="DK19" s="190"/>
      <c r="DL19" s="190"/>
      <c r="DM19" s="190"/>
      <c r="DN19" s="190"/>
      <c r="DO19" s="190"/>
      <c r="DP19" s="190"/>
      <c r="DQ19" s="190"/>
      <c r="DR19" s="190"/>
      <c r="DS19" s="190"/>
      <c r="DT19" s="190"/>
      <c r="DU19" s="190"/>
      <c r="DV19" s="190"/>
      <c r="DW19" s="220">
        <f>DW23+DW34</f>
        <v>96586521.230000004</v>
      </c>
      <c r="DX19" s="221"/>
      <c r="DY19" s="221"/>
      <c r="DZ19" s="221"/>
      <c r="EA19" s="221"/>
      <c r="EB19" s="221"/>
      <c r="EC19" s="221"/>
      <c r="ED19" s="221"/>
      <c r="EE19" s="221"/>
      <c r="EF19" s="221"/>
      <c r="EG19" s="221"/>
      <c r="EH19" s="221"/>
      <c r="EI19" s="222"/>
      <c r="EJ19" s="190">
        <f>EJ23</f>
        <v>0</v>
      </c>
      <c r="EK19" s="190"/>
      <c r="EL19" s="190"/>
      <c r="EM19" s="190"/>
      <c r="EN19" s="190"/>
      <c r="EO19" s="190"/>
      <c r="EP19" s="190"/>
      <c r="EQ19" s="190"/>
      <c r="ER19" s="190"/>
      <c r="ES19" s="190"/>
      <c r="ET19" s="190"/>
      <c r="EU19" s="190"/>
      <c r="EV19" s="190"/>
      <c r="EW19" s="190">
        <f>EW23+EW34</f>
        <v>96418885.620000005</v>
      </c>
      <c r="EX19" s="190"/>
      <c r="EY19" s="190"/>
      <c r="EZ19" s="190"/>
      <c r="FA19" s="190"/>
      <c r="FB19" s="190"/>
      <c r="FC19" s="190"/>
      <c r="FD19" s="190"/>
      <c r="FE19" s="190"/>
      <c r="FF19" s="190"/>
      <c r="FG19" s="190"/>
      <c r="FH19" s="190"/>
      <c r="FI19" s="190"/>
      <c r="FJ19" s="190">
        <f>FJ23</f>
        <v>0</v>
      </c>
      <c r="FK19" s="190"/>
      <c r="FL19" s="190"/>
      <c r="FM19" s="190"/>
      <c r="FN19" s="190"/>
      <c r="FO19" s="190"/>
      <c r="FP19" s="190"/>
      <c r="FQ19" s="190"/>
      <c r="FR19" s="190"/>
      <c r="FS19" s="190"/>
      <c r="FT19" s="190"/>
      <c r="FU19" s="190"/>
      <c r="FV19" s="190"/>
      <c r="FW19" s="190"/>
      <c r="FX19" s="190"/>
      <c r="FY19" s="190"/>
      <c r="FZ19" s="190"/>
      <c r="GA19" s="190"/>
      <c r="GB19" s="190"/>
      <c r="GC19" s="190"/>
      <c r="GD19" s="190"/>
      <c r="GE19" s="190"/>
      <c r="GF19" s="190"/>
      <c r="GG19" s="190"/>
      <c r="GH19" s="190"/>
      <c r="GI19" s="190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4"/>
      <c r="GW19" s="83"/>
    </row>
    <row r="20" spans="1:205" ht="22.5" customHeight="1" x14ac:dyDescent="0.2">
      <c r="A20" s="24"/>
      <c r="B20" s="156" t="s">
        <v>42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274" t="s">
        <v>43</v>
      </c>
      <c r="BQ20" s="207"/>
      <c r="BR20" s="207"/>
      <c r="BS20" s="207"/>
      <c r="BT20" s="207"/>
      <c r="BU20" s="207"/>
      <c r="BV20" s="207"/>
      <c r="BW20" s="207"/>
      <c r="BX20" s="207" t="s">
        <v>44</v>
      </c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8"/>
      <c r="CK20" s="159" t="s">
        <v>288</v>
      </c>
      <c r="CL20" s="207"/>
      <c r="CM20" s="207"/>
      <c r="CN20" s="207"/>
      <c r="CO20" s="207"/>
      <c r="CP20" s="207"/>
      <c r="CQ20" s="207"/>
      <c r="CR20" s="207"/>
      <c r="CS20" s="186">
        <f>DF20+DG20</f>
        <v>450000</v>
      </c>
      <c r="CT20" s="186"/>
      <c r="CU20" s="186"/>
      <c r="CV20" s="186"/>
      <c r="CW20" s="186"/>
      <c r="CX20" s="186"/>
      <c r="CY20" s="186"/>
      <c r="CZ20" s="186"/>
      <c r="DA20" s="186"/>
      <c r="DB20" s="186"/>
      <c r="DC20" s="186"/>
      <c r="DD20" s="186"/>
      <c r="DE20" s="186"/>
      <c r="DF20" s="99"/>
      <c r="DG20" s="99">
        <v>450000</v>
      </c>
      <c r="DH20" s="99"/>
      <c r="DI20" s="99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165"/>
      <c r="DX20" s="188"/>
      <c r="DY20" s="188"/>
      <c r="DZ20" s="188"/>
      <c r="EA20" s="188"/>
      <c r="EB20" s="188"/>
      <c r="EC20" s="188"/>
      <c r="ED20" s="188"/>
      <c r="EE20" s="188"/>
      <c r="EF20" s="188"/>
      <c r="EG20" s="188"/>
      <c r="EH20" s="188"/>
      <c r="EI20" s="189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186"/>
      <c r="FX20" s="186"/>
      <c r="FY20" s="186"/>
      <c r="FZ20" s="186"/>
      <c r="GA20" s="186"/>
      <c r="GB20" s="186"/>
      <c r="GC20" s="186"/>
      <c r="GD20" s="186"/>
      <c r="GE20" s="186"/>
      <c r="GF20" s="186"/>
      <c r="GG20" s="186"/>
      <c r="GH20" s="186"/>
      <c r="GI20" s="186"/>
      <c r="GJ20" s="244"/>
      <c r="GK20" s="244"/>
      <c r="GL20" s="244"/>
      <c r="GM20" s="244"/>
      <c r="GN20" s="244"/>
      <c r="GO20" s="244"/>
      <c r="GP20" s="244"/>
      <c r="GQ20" s="244"/>
      <c r="GR20" s="244"/>
      <c r="GS20" s="244"/>
      <c r="GT20" s="244"/>
      <c r="GU20" s="244"/>
      <c r="GV20" s="154"/>
      <c r="GW20" s="82"/>
    </row>
    <row r="21" spans="1:205" ht="12" customHeight="1" x14ac:dyDescent="0.2">
      <c r="A21" s="25"/>
      <c r="B21" s="206" t="s">
        <v>45</v>
      </c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6"/>
      <c r="BN21" s="206"/>
      <c r="BO21" s="206"/>
      <c r="BP21" s="274" t="s">
        <v>46</v>
      </c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8"/>
      <c r="CK21" s="159"/>
      <c r="CL21" s="207"/>
      <c r="CM21" s="207"/>
      <c r="CN21" s="207"/>
      <c r="CO21" s="207"/>
      <c r="CP21" s="207"/>
      <c r="CQ21" s="207"/>
      <c r="CR21" s="207"/>
      <c r="CS21" s="186">
        <f t="shared" ref="CS21:CS22" si="0">DF21+DG21</f>
        <v>0</v>
      </c>
      <c r="CT21" s="186"/>
      <c r="CU21" s="186"/>
      <c r="CV21" s="186"/>
      <c r="CW21" s="186"/>
      <c r="CX21" s="186"/>
      <c r="CY21" s="186"/>
      <c r="CZ21" s="186"/>
      <c r="DA21" s="186"/>
      <c r="DB21" s="186"/>
      <c r="DC21" s="186"/>
      <c r="DD21" s="186"/>
      <c r="DE21" s="186"/>
      <c r="DF21" s="99"/>
      <c r="DG21" s="99"/>
      <c r="DH21" s="99"/>
      <c r="DI21" s="99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165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8"/>
      <c r="EI21" s="189"/>
      <c r="EJ21" s="192"/>
      <c r="EK21" s="193"/>
      <c r="EL21" s="193"/>
      <c r="EM21" s="193"/>
      <c r="EN21" s="193"/>
      <c r="EO21" s="193"/>
      <c r="EP21" s="193"/>
      <c r="EQ21" s="193"/>
      <c r="ER21" s="193"/>
      <c r="ES21" s="193"/>
      <c r="ET21" s="193"/>
      <c r="EU21" s="193"/>
      <c r="EV21" s="194"/>
      <c r="EW21" s="192"/>
      <c r="EX21" s="193"/>
      <c r="EY21" s="193"/>
      <c r="EZ21" s="193"/>
      <c r="FA21" s="193"/>
      <c r="FB21" s="193"/>
      <c r="FC21" s="193"/>
      <c r="FD21" s="193"/>
      <c r="FE21" s="193"/>
      <c r="FF21" s="193"/>
      <c r="FG21" s="193"/>
      <c r="FH21" s="193"/>
      <c r="FI21" s="194"/>
      <c r="FJ21" s="192"/>
      <c r="FK21" s="193"/>
      <c r="FL21" s="193"/>
      <c r="FM21" s="193"/>
      <c r="FN21" s="193"/>
      <c r="FO21" s="193"/>
      <c r="FP21" s="193"/>
      <c r="FQ21" s="193"/>
      <c r="FR21" s="193"/>
      <c r="FS21" s="193"/>
      <c r="FT21" s="193"/>
      <c r="FU21" s="193"/>
      <c r="FV21" s="194"/>
      <c r="FW21" s="198"/>
      <c r="FX21" s="199"/>
      <c r="FY21" s="199"/>
      <c r="FZ21" s="199"/>
      <c r="GA21" s="199"/>
      <c r="GB21" s="199"/>
      <c r="GC21" s="199"/>
      <c r="GD21" s="199"/>
      <c r="GE21" s="199"/>
      <c r="GF21" s="199"/>
      <c r="GG21" s="199"/>
      <c r="GH21" s="199"/>
      <c r="GI21" s="200"/>
      <c r="GJ21" s="253"/>
      <c r="GK21" s="254"/>
      <c r="GL21" s="254"/>
      <c r="GM21" s="254"/>
      <c r="GN21" s="254"/>
      <c r="GO21" s="254"/>
      <c r="GP21" s="254"/>
      <c r="GQ21" s="254"/>
      <c r="GR21" s="254"/>
      <c r="GS21" s="22"/>
      <c r="GT21" s="22"/>
      <c r="GU21" s="22"/>
      <c r="GV21" s="22"/>
      <c r="GW21" s="82"/>
    </row>
    <row r="22" spans="1:205" ht="13.5" customHeight="1" x14ac:dyDescent="0.2">
      <c r="A22" s="25"/>
      <c r="B22" s="206" t="s">
        <v>202</v>
      </c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6"/>
      <c r="BN22" s="206"/>
      <c r="BO22" s="206"/>
      <c r="BP22" s="274"/>
      <c r="BQ22" s="207"/>
      <c r="BR22" s="207"/>
      <c r="BS22" s="207"/>
      <c r="BT22" s="207"/>
      <c r="BU22" s="207"/>
      <c r="BV22" s="207"/>
      <c r="BW22" s="207"/>
      <c r="BX22" s="207" t="s">
        <v>44</v>
      </c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8"/>
      <c r="CK22" s="159"/>
      <c r="CL22" s="207"/>
      <c r="CM22" s="207"/>
      <c r="CN22" s="207"/>
      <c r="CO22" s="207"/>
      <c r="CP22" s="207"/>
      <c r="CQ22" s="207"/>
      <c r="CR22" s="207"/>
      <c r="CS22" s="186">
        <f t="shared" si="0"/>
        <v>450000</v>
      </c>
      <c r="CT22" s="186"/>
      <c r="CU22" s="186"/>
      <c r="CV22" s="186"/>
      <c r="CW22" s="186"/>
      <c r="CX22" s="186"/>
      <c r="CY22" s="186"/>
      <c r="CZ22" s="186"/>
      <c r="DA22" s="186"/>
      <c r="DB22" s="186"/>
      <c r="DC22" s="186"/>
      <c r="DD22" s="186"/>
      <c r="DE22" s="186"/>
      <c r="DF22" s="99"/>
      <c r="DG22" s="99">
        <v>450000</v>
      </c>
      <c r="DH22" s="99"/>
      <c r="DI22" s="99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165"/>
      <c r="DX22" s="188"/>
      <c r="DY22" s="188"/>
      <c r="DZ22" s="188"/>
      <c r="EA22" s="188"/>
      <c r="EB22" s="188"/>
      <c r="EC22" s="188"/>
      <c r="ED22" s="188"/>
      <c r="EE22" s="188"/>
      <c r="EF22" s="188"/>
      <c r="EG22" s="188"/>
      <c r="EH22" s="188"/>
      <c r="EI22" s="189"/>
      <c r="EJ22" s="192"/>
      <c r="EK22" s="193"/>
      <c r="EL22" s="193"/>
      <c r="EM22" s="193"/>
      <c r="EN22" s="193"/>
      <c r="EO22" s="193"/>
      <c r="EP22" s="193"/>
      <c r="EQ22" s="193"/>
      <c r="ER22" s="193"/>
      <c r="ES22" s="193"/>
      <c r="ET22" s="193"/>
      <c r="EU22" s="193"/>
      <c r="EV22" s="194"/>
      <c r="EW22" s="192"/>
      <c r="EX22" s="193"/>
      <c r="EY22" s="193"/>
      <c r="EZ22" s="193"/>
      <c r="FA22" s="193"/>
      <c r="FB22" s="193"/>
      <c r="FC22" s="193"/>
      <c r="FD22" s="193"/>
      <c r="FE22" s="193"/>
      <c r="FF22" s="193"/>
      <c r="FG22" s="193"/>
      <c r="FH22" s="193"/>
      <c r="FI22" s="194"/>
      <c r="FJ22" s="192"/>
      <c r="FK22" s="193"/>
      <c r="FL22" s="193"/>
      <c r="FM22" s="193"/>
      <c r="FN22" s="193"/>
      <c r="FO22" s="193"/>
      <c r="FP22" s="193"/>
      <c r="FQ22" s="193"/>
      <c r="FR22" s="193"/>
      <c r="FS22" s="193"/>
      <c r="FT22" s="193"/>
      <c r="FU22" s="193"/>
      <c r="FV22" s="194"/>
      <c r="FW22" s="198"/>
      <c r="FX22" s="199"/>
      <c r="FY22" s="199"/>
      <c r="FZ22" s="199"/>
      <c r="GA22" s="199"/>
      <c r="GB22" s="199"/>
      <c r="GC22" s="199"/>
      <c r="GD22" s="199"/>
      <c r="GE22" s="199"/>
      <c r="GF22" s="199"/>
      <c r="GG22" s="199"/>
      <c r="GH22" s="199"/>
      <c r="GI22" s="200"/>
      <c r="GJ22" s="253"/>
      <c r="GK22" s="254"/>
      <c r="GL22" s="254"/>
      <c r="GM22" s="254"/>
      <c r="GN22" s="254"/>
      <c r="GO22" s="254"/>
      <c r="GP22" s="254"/>
      <c r="GQ22" s="254"/>
      <c r="GR22" s="254"/>
      <c r="GS22" s="21"/>
      <c r="GT22" s="21"/>
      <c r="GU22" s="21"/>
      <c r="GV22" s="21"/>
      <c r="GW22" s="82"/>
    </row>
    <row r="23" spans="1:205" ht="23.25" customHeight="1" x14ac:dyDescent="0.2">
      <c r="A23" s="26"/>
      <c r="B23" s="280" t="s">
        <v>203</v>
      </c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80"/>
      <c r="AO23" s="280"/>
      <c r="AP23" s="280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0"/>
      <c r="BH23" s="280"/>
      <c r="BI23" s="280"/>
      <c r="BJ23" s="280"/>
      <c r="BK23" s="280"/>
      <c r="BL23" s="280"/>
      <c r="BM23" s="280"/>
      <c r="BN23" s="280"/>
      <c r="BO23" s="280"/>
      <c r="BP23" s="274" t="s">
        <v>47</v>
      </c>
      <c r="BQ23" s="207"/>
      <c r="BR23" s="207"/>
      <c r="BS23" s="207"/>
      <c r="BT23" s="207"/>
      <c r="BU23" s="207"/>
      <c r="BV23" s="207"/>
      <c r="BW23" s="207"/>
      <c r="BX23" s="207" t="s">
        <v>48</v>
      </c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8"/>
      <c r="CK23" s="159" t="s">
        <v>274</v>
      </c>
      <c r="CL23" s="207"/>
      <c r="CM23" s="207"/>
      <c r="CN23" s="207"/>
      <c r="CO23" s="207"/>
      <c r="CP23" s="207"/>
      <c r="CQ23" s="207"/>
      <c r="CR23" s="207"/>
      <c r="CS23" s="186">
        <f>DF23+DG23+DI23</f>
        <v>91889618.700000003</v>
      </c>
      <c r="CT23" s="186"/>
      <c r="CU23" s="186"/>
      <c r="CV23" s="186"/>
      <c r="CW23" s="186"/>
      <c r="CX23" s="186"/>
      <c r="CY23" s="186"/>
      <c r="CZ23" s="186"/>
      <c r="DA23" s="186"/>
      <c r="DB23" s="186"/>
      <c r="DC23" s="186"/>
      <c r="DD23" s="186"/>
      <c r="DE23" s="186"/>
      <c r="DF23" s="55">
        <f>DF25</f>
        <v>89889618.700000003</v>
      </c>
      <c r="DG23" s="99">
        <f>DG25</f>
        <v>2000000</v>
      </c>
      <c r="DH23" s="84"/>
      <c r="DI23" s="84">
        <f>DI25</f>
        <v>0</v>
      </c>
      <c r="DJ23" s="186" t="e">
        <f>DJ25+DJ36</f>
        <v>#REF!</v>
      </c>
      <c r="DK23" s="186"/>
      <c r="DL23" s="186"/>
      <c r="DM23" s="186"/>
      <c r="DN23" s="186"/>
      <c r="DO23" s="186"/>
      <c r="DP23" s="186"/>
      <c r="DQ23" s="186"/>
      <c r="DR23" s="186"/>
      <c r="DS23" s="186"/>
      <c r="DT23" s="186"/>
      <c r="DU23" s="186"/>
      <c r="DV23" s="186"/>
      <c r="DW23" s="162">
        <f>DW25</f>
        <v>86204600</v>
      </c>
      <c r="DX23" s="163"/>
      <c r="DY23" s="163"/>
      <c r="DZ23" s="163"/>
      <c r="EA23" s="163"/>
      <c r="EB23" s="163"/>
      <c r="EC23" s="163"/>
      <c r="ED23" s="163"/>
      <c r="EE23" s="163"/>
      <c r="EF23" s="163"/>
      <c r="EG23" s="163"/>
      <c r="EH23" s="163"/>
      <c r="EI23" s="164"/>
      <c r="EJ23" s="186">
        <v>0</v>
      </c>
      <c r="EK23" s="186"/>
      <c r="EL23" s="186"/>
      <c r="EM23" s="186"/>
      <c r="EN23" s="186"/>
      <c r="EO23" s="186"/>
      <c r="EP23" s="186"/>
      <c r="EQ23" s="186"/>
      <c r="ER23" s="186"/>
      <c r="ES23" s="186"/>
      <c r="ET23" s="186"/>
      <c r="EU23" s="186"/>
      <c r="EV23" s="186"/>
      <c r="EW23" s="186">
        <f>EW25</f>
        <v>86287600</v>
      </c>
      <c r="EX23" s="186"/>
      <c r="EY23" s="186"/>
      <c r="EZ23" s="186"/>
      <c r="FA23" s="186"/>
      <c r="FB23" s="186"/>
      <c r="FC23" s="186"/>
      <c r="FD23" s="186"/>
      <c r="FE23" s="186"/>
      <c r="FF23" s="186"/>
      <c r="FG23" s="186"/>
      <c r="FH23" s="186"/>
      <c r="FI23" s="186"/>
      <c r="FJ23" s="186">
        <f>FJ25</f>
        <v>0</v>
      </c>
      <c r="FK23" s="186"/>
      <c r="FL23" s="186"/>
      <c r="FM23" s="186"/>
      <c r="FN23" s="186"/>
      <c r="FO23" s="186"/>
      <c r="FP23" s="186"/>
      <c r="FQ23" s="186"/>
      <c r="FR23" s="186"/>
      <c r="FS23" s="186"/>
      <c r="FT23" s="186"/>
      <c r="FU23" s="186"/>
      <c r="FV23" s="186"/>
      <c r="FW23" s="186"/>
      <c r="FX23" s="186"/>
      <c r="FY23" s="186"/>
      <c r="FZ23" s="186"/>
      <c r="GA23" s="186"/>
      <c r="GB23" s="186"/>
      <c r="GC23" s="186"/>
      <c r="GD23" s="186"/>
      <c r="GE23" s="186"/>
      <c r="GF23" s="186"/>
      <c r="GG23" s="186"/>
      <c r="GH23" s="186"/>
      <c r="GI23" s="186"/>
      <c r="GJ23" s="244"/>
      <c r="GK23" s="244"/>
      <c r="GL23" s="244"/>
      <c r="GM23" s="244"/>
      <c r="GN23" s="244"/>
      <c r="GO23" s="244"/>
      <c r="GP23" s="244"/>
      <c r="GQ23" s="244"/>
      <c r="GR23" s="244"/>
      <c r="GS23" s="244"/>
      <c r="GT23" s="244"/>
      <c r="GU23" s="244"/>
      <c r="GV23" s="154"/>
      <c r="GW23" s="82"/>
    </row>
    <row r="24" spans="1:205" x14ac:dyDescent="0.2">
      <c r="A24" s="26"/>
      <c r="B24" s="280" t="s">
        <v>191</v>
      </c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4"/>
      <c r="BQ24" s="251"/>
      <c r="BR24" s="251"/>
      <c r="BS24" s="251"/>
      <c r="BT24" s="251"/>
      <c r="BU24" s="251"/>
      <c r="BV24" s="251"/>
      <c r="BW24" s="252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8"/>
      <c r="CK24" s="251"/>
      <c r="CL24" s="251"/>
      <c r="CM24" s="251"/>
      <c r="CN24" s="251"/>
      <c r="CO24" s="251"/>
      <c r="CP24" s="251"/>
      <c r="CQ24" s="251"/>
      <c r="CR24" s="252"/>
      <c r="CS24" s="186"/>
      <c r="CT24" s="186"/>
      <c r="CU24" s="186"/>
      <c r="CV24" s="186"/>
      <c r="CW24" s="186"/>
      <c r="CX24" s="186"/>
      <c r="CY24" s="186"/>
      <c r="CZ24" s="186"/>
      <c r="DA24" s="186"/>
      <c r="DB24" s="186"/>
      <c r="DC24" s="186"/>
      <c r="DD24" s="186"/>
      <c r="DE24" s="186"/>
      <c r="DF24" s="55"/>
      <c r="DG24" s="99"/>
      <c r="DH24" s="55"/>
      <c r="DI24" s="55"/>
      <c r="DJ24" s="186"/>
      <c r="DK24" s="186"/>
      <c r="DL24" s="186"/>
      <c r="DM24" s="186"/>
      <c r="DN24" s="186"/>
      <c r="DO24" s="186"/>
      <c r="DP24" s="186"/>
      <c r="DQ24" s="186"/>
      <c r="DR24" s="186"/>
      <c r="DS24" s="186"/>
      <c r="DT24" s="186"/>
      <c r="DU24" s="186"/>
      <c r="DV24" s="186"/>
      <c r="DW24" s="162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4"/>
      <c r="EJ24" s="186"/>
      <c r="EK24" s="186"/>
      <c r="EL24" s="186"/>
      <c r="EM24" s="186"/>
      <c r="EN24" s="186"/>
      <c r="EO24" s="186"/>
      <c r="EP24" s="186"/>
      <c r="EQ24" s="186"/>
      <c r="ER24" s="186"/>
      <c r="ES24" s="186"/>
      <c r="ET24" s="186"/>
      <c r="EU24" s="186"/>
      <c r="EV24" s="186"/>
      <c r="EW24" s="186"/>
      <c r="EX24" s="186"/>
      <c r="EY24" s="186"/>
      <c r="EZ24" s="186"/>
      <c r="FA24" s="186"/>
      <c r="FB24" s="186"/>
      <c r="FC24" s="186"/>
      <c r="FD24" s="186"/>
      <c r="FE24" s="186"/>
      <c r="FF24" s="186"/>
      <c r="FG24" s="186"/>
      <c r="FH24" s="186"/>
      <c r="FI24" s="186"/>
      <c r="FJ24" s="186"/>
      <c r="FK24" s="186"/>
      <c r="FL24" s="186"/>
      <c r="FM24" s="186"/>
      <c r="FN24" s="186"/>
      <c r="FO24" s="186"/>
      <c r="FP24" s="186"/>
      <c r="FQ24" s="186"/>
      <c r="FR24" s="186"/>
      <c r="FS24" s="186"/>
      <c r="FT24" s="186"/>
      <c r="FU24" s="186"/>
      <c r="FV24" s="186"/>
      <c r="FW24" s="186"/>
      <c r="FX24" s="186"/>
      <c r="FY24" s="186"/>
      <c r="FZ24" s="186"/>
      <c r="GA24" s="186"/>
      <c r="GB24" s="186"/>
      <c r="GC24" s="186"/>
      <c r="GD24" s="186"/>
      <c r="GE24" s="186"/>
      <c r="GF24" s="186"/>
      <c r="GG24" s="186"/>
      <c r="GH24" s="186"/>
      <c r="GI24" s="186"/>
      <c r="GJ24" s="154"/>
      <c r="GK24" s="155"/>
      <c r="GL24" s="155"/>
      <c r="GM24" s="155"/>
      <c r="GN24" s="155"/>
      <c r="GO24" s="155"/>
      <c r="GP24" s="155"/>
      <c r="GQ24" s="155"/>
      <c r="GR24" s="155"/>
      <c r="GS24" s="276"/>
      <c r="GT24" s="77"/>
      <c r="GU24" s="77"/>
      <c r="GV24" s="71"/>
      <c r="GW24" s="82"/>
    </row>
    <row r="25" spans="1:205" ht="22.5" customHeight="1" x14ac:dyDescent="0.2">
      <c r="A25" s="24"/>
      <c r="B25" s="156" t="s">
        <v>259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284" t="s">
        <v>49</v>
      </c>
      <c r="BQ25" s="251"/>
      <c r="BR25" s="251"/>
      <c r="BS25" s="251"/>
      <c r="BT25" s="251"/>
      <c r="BU25" s="251"/>
      <c r="BV25" s="251"/>
      <c r="BW25" s="252"/>
      <c r="BX25" s="207" t="s">
        <v>48</v>
      </c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8"/>
      <c r="CK25" s="251" t="s">
        <v>274</v>
      </c>
      <c r="CL25" s="251"/>
      <c r="CM25" s="251"/>
      <c r="CN25" s="251"/>
      <c r="CO25" s="251"/>
      <c r="CP25" s="251"/>
      <c r="CQ25" s="251"/>
      <c r="CR25" s="252"/>
      <c r="CS25" s="186">
        <f>DG25+DF25+DI25</f>
        <v>91889618.700000003</v>
      </c>
      <c r="CT25" s="186"/>
      <c r="CU25" s="186"/>
      <c r="CV25" s="186"/>
      <c r="CW25" s="186"/>
      <c r="CX25" s="186"/>
      <c r="CY25" s="186"/>
      <c r="CZ25" s="186"/>
      <c r="DA25" s="186"/>
      <c r="DB25" s="186"/>
      <c r="DC25" s="186"/>
      <c r="DD25" s="186"/>
      <c r="DE25" s="186"/>
      <c r="DF25" s="99">
        <f>5323000+2934000+2852000+925000+1322000+17625000+312000+11000+333000+1104000+49071000+7287000+2342000+40236+1754338.62+124747.11+187678.91+31723.06+9895-3700000</f>
        <v>89889618.700000003</v>
      </c>
      <c r="DG25" s="99">
        <f>2000000</f>
        <v>2000000</v>
      </c>
      <c r="DH25" s="99"/>
      <c r="DI25" s="99"/>
      <c r="DJ25" s="187" t="e">
        <f>DW25+EJ25+#REF!</f>
        <v>#REF!</v>
      </c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65">
        <f>49057000+7287000+13219000+1104000+4325000+11000+7108000+616000+2489600+323000+665000</f>
        <v>86204600</v>
      </c>
      <c r="DX25" s="188"/>
      <c r="DY25" s="188"/>
      <c r="DZ25" s="188"/>
      <c r="EA25" s="188"/>
      <c r="EB25" s="188"/>
      <c r="EC25" s="188"/>
      <c r="ED25" s="188"/>
      <c r="EE25" s="188"/>
      <c r="EF25" s="188"/>
      <c r="EG25" s="188"/>
      <c r="EH25" s="188"/>
      <c r="EI25" s="189"/>
      <c r="EJ25" s="205">
        <v>0</v>
      </c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165">
        <f>48852000+7287000+13219000+1104000+4325000+11000+7108000+185000+616000+2592600+323000+665000</f>
        <v>86287600</v>
      </c>
      <c r="EX25" s="188"/>
      <c r="EY25" s="188"/>
      <c r="EZ25" s="188"/>
      <c r="FA25" s="188"/>
      <c r="FB25" s="188"/>
      <c r="FC25" s="188"/>
      <c r="FD25" s="188"/>
      <c r="FE25" s="188"/>
      <c r="FF25" s="188"/>
      <c r="FG25" s="188"/>
      <c r="FH25" s="188"/>
      <c r="FI25" s="189"/>
      <c r="FJ25" s="205">
        <v>0</v>
      </c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186"/>
      <c r="FX25" s="186"/>
      <c r="FY25" s="186"/>
      <c r="FZ25" s="186"/>
      <c r="GA25" s="186"/>
      <c r="GB25" s="186"/>
      <c r="GC25" s="186"/>
      <c r="GD25" s="186"/>
      <c r="GE25" s="186"/>
      <c r="GF25" s="186"/>
      <c r="GG25" s="186"/>
      <c r="GH25" s="186"/>
      <c r="GI25" s="186"/>
      <c r="GJ25" s="244"/>
      <c r="GK25" s="244"/>
      <c r="GL25" s="244"/>
      <c r="GM25" s="244"/>
      <c r="GN25" s="244"/>
      <c r="GO25" s="244"/>
      <c r="GP25" s="244"/>
      <c r="GQ25" s="244"/>
      <c r="GR25" s="244"/>
      <c r="GS25" s="244"/>
      <c r="GT25" s="244"/>
      <c r="GU25" s="244"/>
      <c r="GV25" s="154"/>
      <c r="GW25" s="82"/>
    </row>
    <row r="26" spans="1:205" ht="11.1" customHeight="1" x14ac:dyDescent="0.2">
      <c r="A26" s="25"/>
      <c r="B26" s="206" t="s">
        <v>45</v>
      </c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157"/>
      <c r="BQ26" s="158"/>
      <c r="BR26" s="158"/>
      <c r="BS26" s="158"/>
      <c r="BT26" s="158"/>
      <c r="BU26" s="158"/>
      <c r="BV26" s="158"/>
      <c r="BW26" s="159"/>
      <c r="BX26" s="160"/>
      <c r="BY26" s="158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61"/>
      <c r="CK26" s="158"/>
      <c r="CL26" s="158"/>
      <c r="CM26" s="158"/>
      <c r="CN26" s="158"/>
      <c r="CO26" s="158"/>
      <c r="CP26" s="158"/>
      <c r="CQ26" s="158"/>
      <c r="CR26" s="159"/>
      <c r="CS26" s="162"/>
      <c r="CT26" s="163"/>
      <c r="CU26" s="163"/>
      <c r="CV26" s="163"/>
      <c r="CW26" s="163"/>
      <c r="CX26" s="163"/>
      <c r="CY26" s="163"/>
      <c r="CZ26" s="163"/>
      <c r="DA26" s="163"/>
      <c r="DB26" s="163"/>
      <c r="DC26" s="163"/>
      <c r="DD26" s="163"/>
      <c r="DE26" s="164"/>
      <c r="DF26" s="99"/>
      <c r="DG26" s="99"/>
      <c r="DH26" s="99"/>
      <c r="DI26" s="99"/>
      <c r="DJ26" s="165"/>
      <c r="DK26" s="188"/>
      <c r="DL26" s="188"/>
      <c r="DM26" s="188"/>
      <c r="DN26" s="188"/>
      <c r="DO26" s="188"/>
      <c r="DP26" s="188"/>
      <c r="DQ26" s="188"/>
      <c r="DR26" s="188"/>
      <c r="DS26" s="188"/>
      <c r="DT26" s="188"/>
      <c r="DU26" s="188"/>
      <c r="DV26" s="189"/>
      <c r="DW26" s="165"/>
      <c r="DX26" s="188"/>
      <c r="DY26" s="188"/>
      <c r="DZ26" s="188"/>
      <c r="EA26" s="188"/>
      <c r="EB26" s="188"/>
      <c r="EC26" s="188"/>
      <c r="ED26" s="188"/>
      <c r="EE26" s="188"/>
      <c r="EF26" s="188"/>
      <c r="EG26" s="188"/>
      <c r="EH26" s="188"/>
      <c r="EI26" s="189"/>
      <c r="EJ26" s="165"/>
      <c r="EK26" s="188"/>
      <c r="EL26" s="188"/>
      <c r="EM26" s="188"/>
      <c r="EN26" s="188"/>
      <c r="EO26" s="188"/>
      <c r="EP26" s="188"/>
      <c r="EQ26" s="188"/>
      <c r="ER26" s="188"/>
      <c r="ES26" s="188"/>
      <c r="ET26" s="188"/>
      <c r="EU26" s="188"/>
      <c r="EV26" s="189"/>
      <c r="EW26" s="165"/>
      <c r="EX26" s="188"/>
      <c r="EY26" s="188"/>
      <c r="EZ26" s="188"/>
      <c r="FA26" s="188"/>
      <c r="FB26" s="188"/>
      <c r="FC26" s="188"/>
      <c r="FD26" s="188"/>
      <c r="FE26" s="188"/>
      <c r="FF26" s="188"/>
      <c r="FG26" s="188"/>
      <c r="FH26" s="188"/>
      <c r="FI26" s="189"/>
      <c r="FJ26" s="165"/>
      <c r="FK26" s="188"/>
      <c r="FL26" s="188"/>
      <c r="FM26" s="188"/>
      <c r="FN26" s="188"/>
      <c r="FO26" s="188"/>
      <c r="FP26" s="188"/>
      <c r="FQ26" s="188"/>
      <c r="FR26" s="188"/>
      <c r="FS26" s="188"/>
      <c r="FT26" s="188"/>
      <c r="FU26" s="188"/>
      <c r="FV26" s="189"/>
      <c r="FW26" s="162"/>
      <c r="FX26" s="163"/>
      <c r="FY26" s="163"/>
      <c r="FZ26" s="163"/>
      <c r="GA26" s="163"/>
      <c r="GB26" s="163"/>
      <c r="GC26" s="163"/>
      <c r="GD26" s="163"/>
      <c r="GE26" s="163"/>
      <c r="GF26" s="163"/>
      <c r="GG26" s="163"/>
      <c r="GH26" s="163"/>
      <c r="GI26" s="164"/>
      <c r="GJ26" s="154"/>
      <c r="GK26" s="155"/>
      <c r="GL26" s="155"/>
      <c r="GM26" s="155"/>
      <c r="GN26" s="155"/>
      <c r="GO26" s="155"/>
      <c r="GP26" s="155"/>
      <c r="GQ26" s="155"/>
      <c r="GR26" s="155"/>
      <c r="GS26" s="155"/>
      <c r="GT26" s="155"/>
      <c r="GU26" s="155"/>
      <c r="GV26" s="155"/>
      <c r="GW26" s="82"/>
    </row>
    <row r="27" spans="1:205" ht="11.1" hidden="1" customHeight="1" x14ac:dyDescent="0.2">
      <c r="A27" s="24"/>
      <c r="B27" s="206" t="s">
        <v>206</v>
      </c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06"/>
      <c r="BO27" s="206"/>
      <c r="BP27" s="157"/>
      <c r="BQ27" s="158"/>
      <c r="BR27" s="158"/>
      <c r="BS27" s="158"/>
      <c r="BT27" s="158"/>
      <c r="BU27" s="158"/>
      <c r="BV27" s="158"/>
      <c r="BW27" s="159"/>
      <c r="BX27" s="160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61"/>
      <c r="CK27" s="158"/>
      <c r="CL27" s="158"/>
      <c r="CM27" s="158"/>
      <c r="CN27" s="158"/>
      <c r="CO27" s="158"/>
      <c r="CP27" s="158"/>
      <c r="CQ27" s="158"/>
      <c r="CR27" s="159"/>
      <c r="CS27" s="162"/>
      <c r="CT27" s="163"/>
      <c r="CU27" s="163"/>
      <c r="CV27" s="163"/>
      <c r="CW27" s="163"/>
      <c r="CX27" s="163"/>
      <c r="CY27" s="163"/>
      <c r="CZ27" s="163"/>
      <c r="DA27" s="163"/>
      <c r="DB27" s="163"/>
      <c r="DC27" s="163"/>
      <c r="DD27" s="163"/>
      <c r="DE27" s="164"/>
      <c r="DF27" s="99"/>
      <c r="DG27" s="99"/>
      <c r="DH27" s="99"/>
      <c r="DI27" s="99"/>
      <c r="DJ27" s="165"/>
      <c r="DK27" s="188"/>
      <c r="DL27" s="188"/>
      <c r="DM27" s="188"/>
      <c r="DN27" s="188"/>
      <c r="DO27" s="188"/>
      <c r="DP27" s="188"/>
      <c r="DQ27" s="188"/>
      <c r="DR27" s="188"/>
      <c r="DS27" s="188"/>
      <c r="DT27" s="188"/>
      <c r="DU27" s="188"/>
      <c r="DV27" s="189"/>
      <c r="DW27" s="165"/>
      <c r="DX27" s="188"/>
      <c r="DY27" s="188"/>
      <c r="DZ27" s="188"/>
      <c r="EA27" s="188"/>
      <c r="EB27" s="188"/>
      <c r="EC27" s="188"/>
      <c r="ED27" s="188"/>
      <c r="EE27" s="188"/>
      <c r="EF27" s="188"/>
      <c r="EG27" s="188"/>
      <c r="EH27" s="188"/>
      <c r="EI27" s="189"/>
      <c r="EJ27" s="165"/>
      <c r="EK27" s="188"/>
      <c r="EL27" s="188"/>
      <c r="EM27" s="188"/>
      <c r="EN27" s="188"/>
      <c r="EO27" s="188"/>
      <c r="EP27" s="188"/>
      <c r="EQ27" s="188"/>
      <c r="ER27" s="188"/>
      <c r="ES27" s="188"/>
      <c r="ET27" s="188"/>
      <c r="EU27" s="188"/>
      <c r="EV27" s="189"/>
      <c r="EW27" s="165"/>
      <c r="EX27" s="188"/>
      <c r="EY27" s="188"/>
      <c r="EZ27" s="188"/>
      <c r="FA27" s="188"/>
      <c r="FB27" s="188"/>
      <c r="FC27" s="188"/>
      <c r="FD27" s="188"/>
      <c r="FE27" s="188"/>
      <c r="FF27" s="188"/>
      <c r="FG27" s="188"/>
      <c r="FH27" s="188"/>
      <c r="FI27" s="189"/>
      <c r="FJ27" s="165"/>
      <c r="FK27" s="188"/>
      <c r="FL27" s="188"/>
      <c r="FM27" s="188"/>
      <c r="FN27" s="188"/>
      <c r="FO27" s="188"/>
      <c r="FP27" s="188"/>
      <c r="FQ27" s="188"/>
      <c r="FR27" s="188"/>
      <c r="FS27" s="188"/>
      <c r="FT27" s="188"/>
      <c r="FU27" s="188"/>
      <c r="FV27" s="189"/>
      <c r="FW27" s="162"/>
      <c r="FX27" s="163"/>
      <c r="FY27" s="163"/>
      <c r="FZ27" s="163"/>
      <c r="GA27" s="163"/>
      <c r="GB27" s="163"/>
      <c r="GC27" s="163"/>
      <c r="GD27" s="163"/>
      <c r="GE27" s="163"/>
      <c r="GF27" s="163"/>
      <c r="GG27" s="163"/>
      <c r="GH27" s="163"/>
      <c r="GI27" s="164"/>
      <c r="GJ27" s="154"/>
      <c r="GK27" s="155"/>
      <c r="GL27" s="155"/>
      <c r="GM27" s="155"/>
      <c r="GN27" s="155"/>
      <c r="GO27" s="155"/>
      <c r="GP27" s="155"/>
      <c r="GQ27" s="155"/>
      <c r="GR27" s="155"/>
      <c r="GS27" s="155"/>
      <c r="GT27" s="155"/>
      <c r="GU27" s="155"/>
      <c r="GV27" s="155"/>
      <c r="GW27" s="82"/>
    </row>
    <row r="28" spans="1:205" ht="11.1" hidden="1" customHeight="1" x14ac:dyDescent="0.2">
      <c r="A28" s="25"/>
      <c r="B28" s="206" t="s">
        <v>50</v>
      </c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06"/>
      <c r="BO28" s="206"/>
      <c r="BP28" s="157" t="s">
        <v>51</v>
      </c>
      <c r="BQ28" s="158"/>
      <c r="BR28" s="158"/>
      <c r="BS28" s="158"/>
      <c r="BT28" s="158"/>
      <c r="BU28" s="158"/>
      <c r="BV28" s="158"/>
      <c r="BW28" s="159"/>
      <c r="BX28" s="160" t="s">
        <v>52</v>
      </c>
      <c r="BY28" s="158"/>
      <c r="BZ28" s="158"/>
      <c r="CA28" s="158"/>
      <c r="CB28" s="158"/>
      <c r="CC28" s="158"/>
      <c r="CD28" s="158"/>
      <c r="CE28" s="158"/>
      <c r="CF28" s="158"/>
      <c r="CG28" s="158"/>
      <c r="CH28" s="158"/>
      <c r="CI28" s="158"/>
      <c r="CJ28" s="161"/>
      <c r="CK28" s="158"/>
      <c r="CL28" s="158"/>
      <c r="CM28" s="158"/>
      <c r="CN28" s="158"/>
      <c r="CO28" s="158"/>
      <c r="CP28" s="158"/>
      <c r="CQ28" s="158"/>
      <c r="CR28" s="159"/>
      <c r="CS28" s="162"/>
      <c r="CT28" s="163"/>
      <c r="CU28" s="163"/>
      <c r="CV28" s="163"/>
      <c r="CW28" s="163"/>
      <c r="CX28" s="163"/>
      <c r="CY28" s="163"/>
      <c r="CZ28" s="163"/>
      <c r="DA28" s="163"/>
      <c r="DB28" s="163"/>
      <c r="DC28" s="163"/>
      <c r="DD28" s="163"/>
      <c r="DE28" s="164"/>
      <c r="DF28" s="99"/>
      <c r="DG28" s="99"/>
      <c r="DH28" s="99"/>
      <c r="DI28" s="99"/>
      <c r="DJ28" s="165"/>
      <c r="DK28" s="188"/>
      <c r="DL28" s="188"/>
      <c r="DM28" s="188"/>
      <c r="DN28" s="188"/>
      <c r="DO28" s="188"/>
      <c r="DP28" s="188"/>
      <c r="DQ28" s="188"/>
      <c r="DR28" s="188"/>
      <c r="DS28" s="188"/>
      <c r="DT28" s="188"/>
      <c r="DU28" s="188"/>
      <c r="DV28" s="189"/>
      <c r="DW28" s="165"/>
      <c r="DX28" s="188"/>
      <c r="DY28" s="188"/>
      <c r="DZ28" s="188"/>
      <c r="EA28" s="188"/>
      <c r="EB28" s="188"/>
      <c r="EC28" s="188"/>
      <c r="ED28" s="188"/>
      <c r="EE28" s="188"/>
      <c r="EF28" s="188"/>
      <c r="EG28" s="188"/>
      <c r="EH28" s="188"/>
      <c r="EI28" s="189"/>
      <c r="EJ28" s="165"/>
      <c r="EK28" s="188"/>
      <c r="EL28" s="188"/>
      <c r="EM28" s="188"/>
      <c r="EN28" s="188"/>
      <c r="EO28" s="188"/>
      <c r="EP28" s="188"/>
      <c r="EQ28" s="188"/>
      <c r="ER28" s="188"/>
      <c r="ES28" s="188"/>
      <c r="ET28" s="188"/>
      <c r="EU28" s="188"/>
      <c r="EV28" s="189"/>
      <c r="EW28" s="165"/>
      <c r="EX28" s="188"/>
      <c r="EY28" s="188"/>
      <c r="EZ28" s="188"/>
      <c r="FA28" s="188"/>
      <c r="FB28" s="188"/>
      <c r="FC28" s="188"/>
      <c r="FD28" s="188"/>
      <c r="FE28" s="188"/>
      <c r="FF28" s="188"/>
      <c r="FG28" s="188"/>
      <c r="FH28" s="188"/>
      <c r="FI28" s="189"/>
      <c r="FJ28" s="165"/>
      <c r="FK28" s="188"/>
      <c r="FL28" s="188"/>
      <c r="FM28" s="188"/>
      <c r="FN28" s="188"/>
      <c r="FO28" s="188"/>
      <c r="FP28" s="188"/>
      <c r="FQ28" s="188"/>
      <c r="FR28" s="188"/>
      <c r="FS28" s="188"/>
      <c r="FT28" s="188"/>
      <c r="FU28" s="188"/>
      <c r="FV28" s="189"/>
      <c r="FW28" s="162"/>
      <c r="FX28" s="163"/>
      <c r="FY28" s="163"/>
      <c r="FZ28" s="163"/>
      <c r="GA28" s="163"/>
      <c r="GB28" s="163"/>
      <c r="GC28" s="163"/>
      <c r="GD28" s="163"/>
      <c r="GE28" s="163"/>
      <c r="GF28" s="163"/>
      <c r="GG28" s="163"/>
      <c r="GH28" s="163"/>
      <c r="GI28" s="164"/>
      <c r="GJ28" s="154"/>
      <c r="GK28" s="155"/>
      <c r="GL28" s="155"/>
      <c r="GM28" s="155"/>
      <c r="GN28" s="155"/>
      <c r="GO28" s="155"/>
      <c r="GP28" s="155"/>
      <c r="GQ28" s="155"/>
      <c r="GR28" s="155"/>
      <c r="GS28" s="155"/>
      <c r="GT28" s="155"/>
      <c r="GU28" s="155"/>
      <c r="GV28" s="155"/>
      <c r="GW28" s="82"/>
    </row>
    <row r="29" spans="1:205" ht="11.1" hidden="1" customHeight="1" x14ac:dyDescent="0.2">
      <c r="A29" s="25"/>
      <c r="B29" s="206" t="s">
        <v>45</v>
      </c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6"/>
      <c r="BN29" s="206"/>
      <c r="BO29" s="206"/>
      <c r="BP29" s="157" t="s">
        <v>53</v>
      </c>
      <c r="BQ29" s="158"/>
      <c r="BR29" s="158"/>
      <c r="BS29" s="158"/>
      <c r="BT29" s="158"/>
      <c r="BU29" s="158"/>
      <c r="BV29" s="158"/>
      <c r="BW29" s="159"/>
      <c r="BX29" s="160" t="s">
        <v>52</v>
      </c>
      <c r="BY29" s="158"/>
      <c r="BZ29" s="158"/>
      <c r="CA29" s="158"/>
      <c r="CB29" s="158"/>
      <c r="CC29" s="158"/>
      <c r="CD29" s="158"/>
      <c r="CE29" s="158"/>
      <c r="CF29" s="158"/>
      <c r="CG29" s="158"/>
      <c r="CH29" s="158"/>
      <c r="CI29" s="158"/>
      <c r="CJ29" s="161"/>
      <c r="CK29" s="158"/>
      <c r="CL29" s="158"/>
      <c r="CM29" s="158"/>
      <c r="CN29" s="158"/>
      <c r="CO29" s="158"/>
      <c r="CP29" s="158"/>
      <c r="CQ29" s="158"/>
      <c r="CR29" s="159"/>
      <c r="CS29" s="162"/>
      <c r="CT29" s="163"/>
      <c r="CU29" s="163"/>
      <c r="CV29" s="163"/>
      <c r="CW29" s="163"/>
      <c r="CX29" s="163"/>
      <c r="CY29" s="163"/>
      <c r="CZ29" s="163"/>
      <c r="DA29" s="163"/>
      <c r="DB29" s="163"/>
      <c r="DC29" s="163"/>
      <c r="DD29" s="163"/>
      <c r="DE29" s="164"/>
      <c r="DF29" s="99"/>
      <c r="DG29" s="99"/>
      <c r="DH29" s="99"/>
      <c r="DI29" s="99"/>
      <c r="DJ29" s="165"/>
      <c r="DK29" s="188"/>
      <c r="DL29" s="188"/>
      <c r="DM29" s="188"/>
      <c r="DN29" s="188"/>
      <c r="DO29" s="188"/>
      <c r="DP29" s="188"/>
      <c r="DQ29" s="188"/>
      <c r="DR29" s="188"/>
      <c r="DS29" s="188"/>
      <c r="DT29" s="188"/>
      <c r="DU29" s="188"/>
      <c r="DV29" s="189"/>
      <c r="DW29" s="165"/>
      <c r="DX29" s="188"/>
      <c r="DY29" s="188"/>
      <c r="DZ29" s="188"/>
      <c r="EA29" s="188"/>
      <c r="EB29" s="188"/>
      <c r="EC29" s="188"/>
      <c r="ED29" s="188"/>
      <c r="EE29" s="188"/>
      <c r="EF29" s="188"/>
      <c r="EG29" s="188"/>
      <c r="EH29" s="188"/>
      <c r="EI29" s="189"/>
      <c r="EJ29" s="165"/>
      <c r="EK29" s="188"/>
      <c r="EL29" s="188"/>
      <c r="EM29" s="188"/>
      <c r="EN29" s="188"/>
      <c r="EO29" s="188"/>
      <c r="EP29" s="188"/>
      <c r="EQ29" s="188"/>
      <c r="ER29" s="188"/>
      <c r="ES29" s="188"/>
      <c r="ET29" s="188"/>
      <c r="EU29" s="188"/>
      <c r="EV29" s="189"/>
      <c r="EW29" s="165"/>
      <c r="EX29" s="188"/>
      <c r="EY29" s="188"/>
      <c r="EZ29" s="188"/>
      <c r="FA29" s="188"/>
      <c r="FB29" s="188"/>
      <c r="FC29" s="188"/>
      <c r="FD29" s="188"/>
      <c r="FE29" s="188"/>
      <c r="FF29" s="188"/>
      <c r="FG29" s="188"/>
      <c r="FH29" s="188"/>
      <c r="FI29" s="189"/>
      <c r="FJ29" s="165"/>
      <c r="FK29" s="188"/>
      <c r="FL29" s="188"/>
      <c r="FM29" s="188"/>
      <c r="FN29" s="188"/>
      <c r="FO29" s="188"/>
      <c r="FP29" s="188"/>
      <c r="FQ29" s="188"/>
      <c r="FR29" s="188"/>
      <c r="FS29" s="188"/>
      <c r="FT29" s="188"/>
      <c r="FU29" s="188"/>
      <c r="FV29" s="189"/>
      <c r="FW29" s="162"/>
      <c r="FX29" s="163"/>
      <c r="FY29" s="163"/>
      <c r="FZ29" s="163"/>
      <c r="GA29" s="163"/>
      <c r="GB29" s="163"/>
      <c r="GC29" s="163"/>
      <c r="GD29" s="163"/>
      <c r="GE29" s="163"/>
      <c r="GF29" s="163"/>
      <c r="GG29" s="163"/>
      <c r="GH29" s="163"/>
      <c r="GI29" s="164"/>
      <c r="GJ29" s="154"/>
      <c r="GK29" s="155"/>
      <c r="GL29" s="155"/>
      <c r="GM29" s="155"/>
      <c r="GN29" s="155"/>
      <c r="GO29" s="155"/>
      <c r="GP29" s="155"/>
      <c r="GQ29" s="155"/>
      <c r="GR29" s="155"/>
      <c r="GS29" s="155"/>
      <c r="GT29" s="21"/>
      <c r="GU29" s="21"/>
      <c r="GV29" s="21"/>
      <c r="GW29" s="82"/>
    </row>
    <row r="30" spans="1:205" ht="11.1" hidden="1" customHeight="1" x14ac:dyDescent="0.2">
      <c r="A30" s="22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206"/>
      <c r="BN30" s="206"/>
      <c r="BO30" s="206"/>
      <c r="BP30" s="157"/>
      <c r="BQ30" s="158"/>
      <c r="BR30" s="158"/>
      <c r="BS30" s="158"/>
      <c r="BT30" s="158"/>
      <c r="BU30" s="158"/>
      <c r="BV30" s="158"/>
      <c r="BW30" s="159"/>
      <c r="BX30" s="160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61"/>
      <c r="CK30" s="158"/>
      <c r="CL30" s="158"/>
      <c r="CM30" s="158"/>
      <c r="CN30" s="158"/>
      <c r="CO30" s="158"/>
      <c r="CP30" s="158"/>
      <c r="CQ30" s="158"/>
      <c r="CR30" s="159"/>
      <c r="CS30" s="162"/>
      <c r="CT30" s="163"/>
      <c r="CU30" s="163"/>
      <c r="CV30" s="163"/>
      <c r="CW30" s="163"/>
      <c r="CX30" s="163"/>
      <c r="CY30" s="163"/>
      <c r="CZ30" s="163"/>
      <c r="DA30" s="163"/>
      <c r="DB30" s="163"/>
      <c r="DC30" s="163"/>
      <c r="DD30" s="163"/>
      <c r="DE30" s="164"/>
      <c r="DF30" s="99"/>
      <c r="DG30" s="99"/>
      <c r="DH30" s="99"/>
      <c r="DI30" s="99"/>
      <c r="DJ30" s="165"/>
      <c r="DK30" s="188"/>
      <c r="DL30" s="188"/>
      <c r="DM30" s="188"/>
      <c r="DN30" s="188"/>
      <c r="DO30" s="188"/>
      <c r="DP30" s="188"/>
      <c r="DQ30" s="188"/>
      <c r="DR30" s="188"/>
      <c r="DS30" s="188"/>
      <c r="DT30" s="188"/>
      <c r="DU30" s="188"/>
      <c r="DV30" s="189"/>
      <c r="DW30" s="165"/>
      <c r="DX30" s="188"/>
      <c r="DY30" s="188"/>
      <c r="DZ30" s="188"/>
      <c r="EA30" s="188"/>
      <c r="EB30" s="188"/>
      <c r="EC30" s="188"/>
      <c r="ED30" s="188"/>
      <c r="EE30" s="188"/>
      <c r="EF30" s="188"/>
      <c r="EG30" s="188"/>
      <c r="EH30" s="188"/>
      <c r="EI30" s="189"/>
      <c r="EJ30" s="165"/>
      <c r="EK30" s="188"/>
      <c r="EL30" s="188"/>
      <c r="EM30" s="188"/>
      <c r="EN30" s="188"/>
      <c r="EO30" s="188"/>
      <c r="EP30" s="188"/>
      <c r="EQ30" s="188"/>
      <c r="ER30" s="188"/>
      <c r="ES30" s="188"/>
      <c r="ET30" s="188"/>
      <c r="EU30" s="188"/>
      <c r="EV30" s="189"/>
      <c r="EW30" s="165"/>
      <c r="EX30" s="188"/>
      <c r="EY30" s="188"/>
      <c r="EZ30" s="188"/>
      <c r="FA30" s="188"/>
      <c r="FB30" s="188"/>
      <c r="FC30" s="188"/>
      <c r="FD30" s="188"/>
      <c r="FE30" s="188"/>
      <c r="FF30" s="188"/>
      <c r="FG30" s="188"/>
      <c r="FH30" s="188"/>
      <c r="FI30" s="189"/>
      <c r="FJ30" s="165"/>
      <c r="FK30" s="188"/>
      <c r="FL30" s="188"/>
      <c r="FM30" s="188"/>
      <c r="FN30" s="188"/>
      <c r="FO30" s="188"/>
      <c r="FP30" s="188"/>
      <c r="FQ30" s="188"/>
      <c r="FR30" s="188"/>
      <c r="FS30" s="188"/>
      <c r="FT30" s="188"/>
      <c r="FU30" s="188"/>
      <c r="FV30" s="189"/>
      <c r="FW30" s="162"/>
      <c r="FX30" s="163"/>
      <c r="FY30" s="163"/>
      <c r="FZ30" s="163"/>
      <c r="GA30" s="163"/>
      <c r="GB30" s="163"/>
      <c r="GC30" s="163"/>
      <c r="GD30" s="163"/>
      <c r="GE30" s="163"/>
      <c r="GF30" s="163"/>
      <c r="GG30" s="163"/>
      <c r="GH30" s="163"/>
      <c r="GI30" s="164"/>
      <c r="GJ30" s="154"/>
      <c r="GK30" s="155"/>
      <c r="GL30" s="155"/>
      <c r="GM30" s="155"/>
      <c r="GN30" s="155"/>
      <c r="GO30" s="155"/>
      <c r="GP30" s="155"/>
      <c r="GQ30" s="155"/>
      <c r="GR30" s="155"/>
      <c r="GS30" s="155"/>
      <c r="GT30" s="79"/>
      <c r="GU30" s="79"/>
      <c r="GV30" s="79"/>
      <c r="GW30" s="82"/>
    </row>
    <row r="31" spans="1:205" ht="11.1" hidden="1" customHeight="1" x14ac:dyDescent="0.2">
      <c r="A31" s="27"/>
      <c r="B31" s="281" t="s">
        <v>54</v>
      </c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1"/>
      <c r="AW31" s="281"/>
      <c r="AX31" s="281"/>
      <c r="AY31" s="281"/>
      <c r="AZ31" s="281"/>
      <c r="BA31" s="281"/>
      <c r="BB31" s="281"/>
      <c r="BC31" s="281"/>
      <c r="BD31" s="281"/>
      <c r="BE31" s="281"/>
      <c r="BF31" s="281"/>
      <c r="BG31" s="281"/>
      <c r="BH31" s="281"/>
      <c r="BI31" s="281"/>
      <c r="BJ31" s="281"/>
      <c r="BK31" s="281"/>
      <c r="BL31" s="281"/>
      <c r="BM31" s="281"/>
      <c r="BN31" s="281"/>
      <c r="BO31" s="281"/>
      <c r="BP31" s="157" t="s">
        <v>55</v>
      </c>
      <c r="BQ31" s="158"/>
      <c r="BR31" s="158"/>
      <c r="BS31" s="158"/>
      <c r="BT31" s="158"/>
      <c r="BU31" s="158"/>
      <c r="BV31" s="158"/>
      <c r="BW31" s="159"/>
      <c r="BX31" s="160" t="s">
        <v>56</v>
      </c>
      <c r="BY31" s="158"/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61"/>
      <c r="CK31" s="158"/>
      <c r="CL31" s="158"/>
      <c r="CM31" s="158"/>
      <c r="CN31" s="158"/>
      <c r="CO31" s="158"/>
      <c r="CP31" s="158"/>
      <c r="CQ31" s="158"/>
      <c r="CR31" s="159"/>
      <c r="CS31" s="162"/>
      <c r="CT31" s="163"/>
      <c r="CU31" s="163"/>
      <c r="CV31" s="163"/>
      <c r="CW31" s="163"/>
      <c r="CX31" s="163"/>
      <c r="CY31" s="163"/>
      <c r="CZ31" s="163"/>
      <c r="DA31" s="163"/>
      <c r="DB31" s="163"/>
      <c r="DC31" s="163"/>
      <c r="DD31" s="163"/>
      <c r="DE31" s="164"/>
      <c r="DF31" s="99"/>
      <c r="DG31" s="99"/>
      <c r="DH31" s="99"/>
      <c r="DI31" s="99"/>
      <c r="DJ31" s="165"/>
      <c r="DK31" s="188"/>
      <c r="DL31" s="188"/>
      <c r="DM31" s="188"/>
      <c r="DN31" s="188"/>
      <c r="DO31" s="188"/>
      <c r="DP31" s="188"/>
      <c r="DQ31" s="188"/>
      <c r="DR31" s="188"/>
      <c r="DS31" s="188"/>
      <c r="DT31" s="188"/>
      <c r="DU31" s="188"/>
      <c r="DV31" s="189"/>
      <c r="DW31" s="165"/>
      <c r="DX31" s="188"/>
      <c r="DY31" s="188"/>
      <c r="DZ31" s="188"/>
      <c r="EA31" s="188"/>
      <c r="EB31" s="188"/>
      <c r="EC31" s="188"/>
      <c r="ED31" s="188"/>
      <c r="EE31" s="188"/>
      <c r="EF31" s="188"/>
      <c r="EG31" s="188"/>
      <c r="EH31" s="188"/>
      <c r="EI31" s="189"/>
      <c r="EJ31" s="165"/>
      <c r="EK31" s="188"/>
      <c r="EL31" s="188"/>
      <c r="EM31" s="188"/>
      <c r="EN31" s="188"/>
      <c r="EO31" s="188"/>
      <c r="EP31" s="188"/>
      <c r="EQ31" s="188"/>
      <c r="ER31" s="188"/>
      <c r="ES31" s="188"/>
      <c r="ET31" s="188"/>
      <c r="EU31" s="188"/>
      <c r="EV31" s="189"/>
      <c r="EW31" s="165"/>
      <c r="EX31" s="188"/>
      <c r="EY31" s="188"/>
      <c r="EZ31" s="188"/>
      <c r="FA31" s="188"/>
      <c r="FB31" s="188"/>
      <c r="FC31" s="188"/>
      <c r="FD31" s="188"/>
      <c r="FE31" s="188"/>
      <c r="FF31" s="188"/>
      <c r="FG31" s="188"/>
      <c r="FH31" s="188"/>
      <c r="FI31" s="189"/>
      <c r="FJ31" s="165"/>
      <c r="FK31" s="188"/>
      <c r="FL31" s="188"/>
      <c r="FM31" s="188"/>
      <c r="FN31" s="188"/>
      <c r="FO31" s="188"/>
      <c r="FP31" s="188"/>
      <c r="FQ31" s="188"/>
      <c r="FR31" s="188"/>
      <c r="FS31" s="188"/>
      <c r="FT31" s="188"/>
      <c r="FU31" s="188"/>
      <c r="FV31" s="189"/>
      <c r="FW31" s="162"/>
      <c r="FX31" s="163"/>
      <c r="FY31" s="163"/>
      <c r="FZ31" s="163"/>
      <c r="GA31" s="163"/>
      <c r="GB31" s="163"/>
      <c r="GC31" s="163"/>
      <c r="GD31" s="163"/>
      <c r="GE31" s="163"/>
      <c r="GF31" s="163"/>
      <c r="GG31" s="163"/>
      <c r="GH31" s="163"/>
      <c r="GI31" s="164"/>
      <c r="GJ31" s="154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82"/>
    </row>
    <row r="32" spans="1:205" ht="11.1" hidden="1" customHeight="1" x14ac:dyDescent="0.2">
      <c r="A32" s="25"/>
      <c r="B32" s="206" t="s">
        <v>45</v>
      </c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206"/>
      <c r="BN32" s="206"/>
      <c r="BO32" s="206"/>
      <c r="BP32" s="157" t="s">
        <v>180</v>
      </c>
      <c r="BQ32" s="158"/>
      <c r="BR32" s="158"/>
      <c r="BS32" s="158"/>
      <c r="BT32" s="158"/>
      <c r="BU32" s="158"/>
      <c r="BV32" s="158"/>
      <c r="BW32" s="159"/>
      <c r="BX32" s="160" t="s">
        <v>56</v>
      </c>
      <c r="BY32" s="158"/>
      <c r="BZ32" s="158"/>
      <c r="CA32" s="158"/>
      <c r="CB32" s="158"/>
      <c r="CC32" s="158"/>
      <c r="CD32" s="158"/>
      <c r="CE32" s="158"/>
      <c r="CF32" s="158"/>
      <c r="CG32" s="158"/>
      <c r="CH32" s="158"/>
      <c r="CI32" s="158"/>
      <c r="CJ32" s="161"/>
      <c r="CK32" s="158"/>
      <c r="CL32" s="158"/>
      <c r="CM32" s="158"/>
      <c r="CN32" s="158"/>
      <c r="CO32" s="158"/>
      <c r="CP32" s="158"/>
      <c r="CQ32" s="158"/>
      <c r="CR32" s="159"/>
      <c r="CS32" s="198"/>
      <c r="CT32" s="199"/>
      <c r="CU32" s="199"/>
      <c r="CV32" s="199"/>
      <c r="CW32" s="199"/>
      <c r="CX32" s="199"/>
      <c r="CY32" s="199"/>
      <c r="CZ32" s="199"/>
      <c r="DA32" s="199"/>
      <c r="DB32" s="199"/>
      <c r="DC32" s="199"/>
      <c r="DD32" s="199"/>
      <c r="DE32" s="200"/>
      <c r="DF32" s="99"/>
      <c r="DG32" s="99"/>
      <c r="DH32" s="99"/>
      <c r="DI32" s="99"/>
      <c r="DJ32" s="192"/>
      <c r="DK32" s="193"/>
      <c r="DL32" s="193"/>
      <c r="DM32" s="193"/>
      <c r="DN32" s="193"/>
      <c r="DO32" s="193"/>
      <c r="DP32" s="193"/>
      <c r="DQ32" s="193"/>
      <c r="DR32" s="193"/>
      <c r="DS32" s="193"/>
      <c r="DT32" s="193"/>
      <c r="DU32" s="193"/>
      <c r="DV32" s="194"/>
      <c r="DW32" s="165"/>
      <c r="DX32" s="188"/>
      <c r="DY32" s="188"/>
      <c r="DZ32" s="188"/>
      <c r="EA32" s="188"/>
      <c r="EB32" s="188"/>
      <c r="EC32" s="188"/>
      <c r="ED32" s="188"/>
      <c r="EE32" s="188"/>
      <c r="EF32" s="188"/>
      <c r="EG32" s="188"/>
      <c r="EH32" s="188"/>
      <c r="EI32" s="189"/>
      <c r="EJ32" s="192"/>
      <c r="EK32" s="193"/>
      <c r="EL32" s="193"/>
      <c r="EM32" s="193"/>
      <c r="EN32" s="193"/>
      <c r="EO32" s="193"/>
      <c r="EP32" s="193"/>
      <c r="EQ32" s="193"/>
      <c r="ER32" s="193"/>
      <c r="ES32" s="193"/>
      <c r="ET32" s="193"/>
      <c r="EU32" s="193"/>
      <c r="EV32" s="194"/>
      <c r="EW32" s="192"/>
      <c r="EX32" s="193"/>
      <c r="EY32" s="193"/>
      <c r="EZ32" s="193"/>
      <c r="FA32" s="193"/>
      <c r="FB32" s="193"/>
      <c r="FC32" s="193"/>
      <c r="FD32" s="193"/>
      <c r="FE32" s="193"/>
      <c r="FF32" s="193"/>
      <c r="FG32" s="193"/>
      <c r="FH32" s="193"/>
      <c r="FI32" s="194"/>
      <c r="FJ32" s="192"/>
      <c r="FK32" s="193"/>
      <c r="FL32" s="193"/>
      <c r="FM32" s="193"/>
      <c r="FN32" s="193"/>
      <c r="FO32" s="193"/>
      <c r="FP32" s="193"/>
      <c r="FQ32" s="193"/>
      <c r="FR32" s="193"/>
      <c r="FS32" s="193"/>
      <c r="FT32" s="193"/>
      <c r="FU32" s="193"/>
      <c r="FV32" s="194"/>
      <c r="FW32" s="198"/>
      <c r="FX32" s="199"/>
      <c r="FY32" s="199"/>
      <c r="FZ32" s="199"/>
      <c r="GA32" s="199"/>
      <c r="GB32" s="199"/>
      <c r="GC32" s="199"/>
      <c r="GD32" s="199"/>
      <c r="GE32" s="199"/>
      <c r="GF32" s="199"/>
      <c r="GG32" s="199"/>
      <c r="GH32" s="199"/>
      <c r="GI32" s="200"/>
      <c r="GJ32" s="253"/>
      <c r="GK32" s="254"/>
      <c r="GL32" s="254"/>
      <c r="GM32" s="254"/>
      <c r="GN32" s="254"/>
      <c r="GO32" s="254"/>
      <c r="GP32" s="254"/>
      <c r="GQ32" s="254"/>
      <c r="GR32" s="254"/>
      <c r="GS32" s="254"/>
      <c r="GT32" s="254"/>
      <c r="GU32" s="254"/>
      <c r="GV32" s="254"/>
      <c r="GW32" s="82"/>
    </row>
    <row r="33" spans="1:205" ht="11.1" customHeight="1" x14ac:dyDescent="0.2">
      <c r="A33" s="21"/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  <c r="BP33" s="157"/>
      <c r="BQ33" s="158"/>
      <c r="BR33" s="158"/>
      <c r="BS33" s="158"/>
      <c r="BT33" s="158"/>
      <c r="BU33" s="158"/>
      <c r="BV33" s="158"/>
      <c r="BW33" s="159"/>
      <c r="BX33" s="160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61"/>
      <c r="CK33" s="158"/>
      <c r="CL33" s="158"/>
      <c r="CM33" s="158"/>
      <c r="CN33" s="158"/>
      <c r="CO33" s="158"/>
      <c r="CP33" s="158"/>
      <c r="CQ33" s="158"/>
      <c r="CR33" s="159"/>
      <c r="CS33" s="198"/>
      <c r="CT33" s="199"/>
      <c r="CU33" s="199"/>
      <c r="CV33" s="199"/>
      <c r="CW33" s="199"/>
      <c r="CX33" s="199"/>
      <c r="CY33" s="199"/>
      <c r="CZ33" s="199"/>
      <c r="DA33" s="199"/>
      <c r="DB33" s="199"/>
      <c r="DC33" s="199"/>
      <c r="DD33" s="199"/>
      <c r="DE33" s="200"/>
      <c r="DF33" s="99"/>
      <c r="DG33" s="99"/>
      <c r="DH33" s="99"/>
      <c r="DI33" s="99">
        <v>0</v>
      </c>
      <c r="DJ33" s="192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4"/>
      <c r="DW33" s="165"/>
      <c r="DX33" s="188"/>
      <c r="DY33" s="188"/>
      <c r="DZ33" s="188"/>
      <c r="EA33" s="188"/>
      <c r="EB33" s="188"/>
      <c r="EC33" s="188"/>
      <c r="ED33" s="188"/>
      <c r="EE33" s="188"/>
      <c r="EF33" s="188"/>
      <c r="EG33" s="188"/>
      <c r="EH33" s="188"/>
      <c r="EI33" s="189"/>
      <c r="EJ33" s="192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4"/>
      <c r="EW33" s="192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4"/>
      <c r="FJ33" s="192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4"/>
      <c r="FW33" s="198"/>
      <c r="FX33" s="199"/>
      <c r="FY33" s="199"/>
      <c r="FZ33" s="199"/>
      <c r="GA33" s="199"/>
      <c r="GB33" s="199"/>
      <c r="GC33" s="199"/>
      <c r="GD33" s="199"/>
      <c r="GE33" s="199"/>
      <c r="GF33" s="199"/>
      <c r="GG33" s="199"/>
      <c r="GH33" s="199"/>
      <c r="GI33" s="200"/>
      <c r="GJ33" s="154"/>
      <c r="GK33" s="155"/>
      <c r="GL33" s="155"/>
      <c r="GM33" s="155"/>
      <c r="GN33" s="155"/>
      <c r="GO33" s="155"/>
      <c r="GP33" s="155"/>
      <c r="GQ33" s="155"/>
      <c r="GR33" s="155"/>
      <c r="GS33" s="155"/>
      <c r="GT33" s="76"/>
      <c r="GU33" s="76"/>
      <c r="GV33" s="76"/>
      <c r="GW33" s="82"/>
    </row>
    <row r="34" spans="1:205" ht="11.1" customHeight="1" x14ac:dyDescent="0.2">
      <c r="A34" s="58"/>
      <c r="B34" s="156" t="s">
        <v>57</v>
      </c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7" t="s">
        <v>58</v>
      </c>
      <c r="BQ34" s="158"/>
      <c r="BR34" s="158"/>
      <c r="BS34" s="158"/>
      <c r="BT34" s="158"/>
      <c r="BU34" s="158"/>
      <c r="BV34" s="158"/>
      <c r="BW34" s="159"/>
      <c r="BX34" s="160" t="s">
        <v>56</v>
      </c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61"/>
      <c r="CK34" s="158" t="s">
        <v>307</v>
      </c>
      <c r="CL34" s="158"/>
      <c r="CM34" s="158"/>
      <c r="CN34" s="158"/>
      <c r="CO34" s="158"/>
      <c r="CP34" s="158"/>
      <c r="CQ34" s="158"/>
      <c r="CR34" s="159"/>
      <c r="CS34" s="162">
        <f>DI34</f>
        <v>16829969.010000002</v>
      </c>
      <c r="CT34" s="163"/>
      <c r="CU34" s="163"/>
      <c r="CV34" s="163"/>
      <c r="CW34" s="163"/>
      <c r="CX34" s="163"/>
      <c r="CY34" s="163"/>
      <c r="CZ34" s="163"/>
      <c r="DA34" s="163"/>
      <c r="DB34" s="163"/>
      <c r="DC34" s="163"/>
      <c r="DD34" s="163"/>
      <c r="DE34" s="164"/>
      <c r="DF34" s="99"/>
      <c r="DG34" s="99"/>
      <c r="DH34" s="99"/>
      <c r="DI34" s="99">
        <f>DI36</f>
        <v>16829969.010000002</v>
      </c>
      <c r="DJ34" s="165"/>
      <c r="DK34" s="188"/>
      <c r="DL34" s="188"/>
      <c r="DM34" s="188"/>
      <c r="DN34" s="188"/>
      <c r="DO34" s="188"/>
      <c r="DP34" s="188"/>
      <c r="DQ34" s="188"/>
      <c r="DR34" s="188"/>
      <c r="DS34" s="188"/>
      <c r="DT34" s="188"/>
      <c r="DU34" s="188"/>
      <c r="DV34" s="189"/>
      <c r="DW34" s="165">
        <f>814500+DW36</f>
        <v>10381921.23</v>
      </c>
      <c r="DX34" s="188"/>
      <c r="DY34" s="188"/>
      <c r="DZ34" s="188"/>
      <c r="EA34" s="188"/>
      <c r="EB34" s="188"/>
      <c r="EC34" s="188"/>
      <c r="ED34" s="188"/>
      <c r="EE34" s="188"/>
      <c r="EF34" s="188"/>
      <c r="EG34" s="188"/>
      <c r="EH34" s="188"/>
      <c r="EI34" s="189"/>
      <c r="EJ34" s="165"/>
      <c r="EK34" s="188"/>
      <c r="EL34" s="188"/>
      <c r="EM34" s="188"/>
      <c r="EN34" s="188"/>
      <c r="EO34" s="188"/>
      <c r="EP34" s="188"/>
      <c r="EQ34" s="188"/>
      <c r="ER34" s="188"/>
      <c r="ES34" s="188"/>
      <c r="ET34" s="188"/>
      <c r="EU34" s="188"/>
      <c r="EV34" s="189"/>
      <c r="EW34" s="165">
        <f>814500+EW36</f>
        <v>10131285.620000001</v>
      </c>
      <c r="EX34" s="188"/>
      <c r="EY34" s="188"/>
      <c r="EZ34" s="188"/>
      <c r="FA34" s="188"/>
      <c r="FB34" s="188"/>
      <c r="FC34" s="188"/>
      <c r="FD34" s="188"/>
      <c r="FE34" s="188"/>
      <c r="FF34" s="188"/>
      <c r="FG34" s="188"/>
      <c r="FH34" s="188"/>
      <c r="FI34" s="189"/>
      <c r="FJ34" s="165"/>
      <c r="FK34" s="188"/>
      <c r="FL34" s="188"/>
      <c r="FM34" s="188"/>
      <c r="FN34" s="188"/>
      <c r="FO34" s="188"/>
      <c r="FP34" s="188"/>
      <c r="FQ34" s="188"/>
      <c r="FR34" s="188"/>
      <c r="FS34" s="188"/>
      <c r="FT34" s="188"/>
      <c r="FU34" s="188"/>
      <c r="FV34" s="189"/>
      <c r="FW34" s="162"/>
      <c r="FX34" s="163"/>
      <c r="FY34" s="163"/>
      <c r="FZ34" s="163"/>
      <c r="GA34" s="163"/>
      <c r="GB34" s="163"/>
      <c r="GC34" s="163"/>
      <c r="GD34" s="163"/>
      <c r="GE34" s="163"/>
      <c r="GF34" s="163"/>
      <c r="GG34" s="163"/>
      <c r="GH34" s="163"/>
      <c r="GI34" s="164"/>
      <c r="GJ34" s="154"/>
      <c r="GK34" s="155"/>
      <c r="GL34" s="155"/>
      <c r="GM34" s="155"/>
      <c r="GN34" s="155"/>
      <c r="GO34" s="155"/>
      <c r="GP34" s="155"/>
      <c r="GQ34" s="155"/>
      <c r="GR34" s="155"/>
      <c r="GS34" s="155"/>
      <c r="GT34" s="155"/>
      <c r="GU34" s="155"/>
      <c r="GV34" s="155"/>
      <c r="GW34" s="82"/>
    </row>
    <row r="35" spans="1:205" ht="11.1" customHeight="1" x14ac:dyDescent="0.2">
      <c r="A35" s="25"/>
      <c r="B35" s="206" t="s">
        <v>45</v>
      </c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157"/>
      <c r="BQ35" s="158"/>
      <c r="BR35" s="158"/>
      <c r="BS35" s="158"/>
      <c r="BT35" s="158"/>
      <c r="BU35" s="158"/>
      <c r="BV35" s="158"/>
      <c r="BW35" s="159"/>
      <c r="BX35" s="160"/>
      <c r="BY35" s="158"/>
      <c r="BZ35" s="158"/>
      <c r="CA35" s="158"/>
      <c r="CB35" s="158"/>
      <c r="CC35" s="158"/>
      <c r="CD35" s="158"/>
      <c r="CE35" s="158"/>
      <c r="CF35" s="158"/>
      <c r="CG35" s="158"/>
      <c r="CH35" s="158"/>
      <c r="CI35" s="158"/>
      <c r="CJ35" s="161"/>
      <c r="CK35" s="158"/>
      <c r="CL35" s="158"/>
      <c r="CM35" s="158"/>
      <c r="CN35" s="158"/>
      <c r="CO35" s="158"/>
      <c r="CP35" s="158"/>
      <c r="CQ35" s="158"/>
      <c r="CR35" s="159"/>
      <c r="CS35" s="198"/>
      <c r="CT35" s="199"/>
      <c r="CU35" s="199"/>
      <c r="CV35" s="199"/>
      <c r="CW35" s="199"/>
      <c r="CX35" s="199"/>
      <c r="CY35" s="199"/>
      <c r="CZ35" s="199"/>
      <c r="DA35" s="199"/>
      <c r="DB35" s="199"/>
      <c r="DC35" s="199"/>
      <c r="DD35" s="199"/>
      <c r="DE35" s="200"/>
      <c r="DF35" s="99"/>
      <c r="DG35" s="99"/>
      <c r="DH35" s="99"/>
      <c r="DI35" s="99"/>
      <c r="DJ35" s="192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4"/>
      <c r="DW35" s="165"/>
      <c r="DX35" s="188"/>
      <c r="DY35" s="188"/>
      <c r="DZ35" s="188"/>
      <c r="EA35" s="188"/>
      <c r="EB35" s="188"/>
      <c r="EC35" s="188"/>
      <c r="ED35" s="188"/>
      <c r="EE35" s="188"/>
      <c r="EF35" s="188"/>
      <c r="EG35" s="188"/>
      <c r="EH35" s="188"/>
      <c r="EI35" s="189"/>
      <c r="EJ35" s="192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4"/>
      <c r="EW35" s="192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4"/>
      <c r="FJ35" s="192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4"/>
      <c r="FW35" s="198"/>
      <c r="FX35" s="199"/>
      <c r="FY35" s="199"/>
      <c r="FZ35" s="199"/>
      <c r="GA35" s="199"/>
      <c r="GB35" s="199"/>
      <c r="GC35" s="199"/>
      <c r="GD35" s="199"/>
      <c r="GE35" s="199"/>
      <c r="GF35" s="199"/>
      <c r="GG35" s="199"/>
      <c r="GH35" s="199"/>
      <c r="GI35" s="200"/>
      <c r="GJ35" s="253"/>
      <c r="GK35" s="254"/>
      <c r="GL35" s="254"/>
      <c r="GM35" s="254"/>
      <c r="GN35" s="254"/>
      <c r="GO35" s="254"/>
      <c r="GP35" s="254"/>
      <c r="GQ35" s="254"/>
      <c r="GR35" s="254"/>
      <c r="GS35" s="254"/>
      <c r="GT35" s="254"/>
      <c r="GU35" s="254"/>
      <c r="GV35" s="254"/>
      <c r="GW35" s="82"/>
    </row>
    <row r="36" spans="1:205" ht="11.1" customHeight="1" x14ac:dyDescent="0.2">
      <c r="A36" s="24"/>
      <c r="B36" s="227" t="s">
        <v>207</v>
      </c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157" t="s">
        <v>208</v>
      </c>
      <c r="BQ36" s="158"/>
      <c r="BR36" s="158"/>
      <c r="BS36" s="158"/>
      <c r="BT36" s="158"/>
      <c r="BU36" s="158"/>
      <c r="BV36" s="158"/>
      <c r="BW36" s="159"/>
      <c r="BX36" s="160" t="s">
        <v>56</v>
      </c>
      <c r="BY36" s="158"/>
      <c r="BZ36" s="158"/>
      <c r="CA36" s="158"/>
      <c r="CB36" s="158"/>
      <c r="CC36" s="158"/>
      <c r="CD36" s="158"/>
      <c r="CE36" s="158"/>
      <c r="CF36" s="158"/>
      <c r="CG36" s="158"/>
      <c r="CH36" s="158"/>
      <c r="CI36" s="158"/>
      <c r="CJ36" s="161"/>
      <c r="CK36" s="158" t="s">
        <v>275</v>
      </c>
      <c r="CL36" s="158"/>
      <c r="CM36" s="158"/>
      <c r="CN36" s="158"/>
      <c r="CO36" s="158"/>
      <c r="CP36" s="158"/>
      <c r="CQ36" s="158"/>
      <c r="CR36" s="159"/>
      <c r="CS36" s="198">
        <f>DF36+DG36+DI36</f>
        <v>16829969.010000002</v>
      </c>
      <c r="CT36" s="199"/>
      <c r="CU36" s="199"/>
      <c r="CV36" s="199"/>
      <c r="CW36" s="199"/>
      <c r="CX36" s="199"/>
      <c r="CY36" s="199"/>
      <c r="CZ36" s="199"/>
      <c r="DA36" s="199"/>
      <c r="DB36" s="199"/>
      <c r="DC36" s="199"/>
      <c r="DD36" s="199"/>
      <c r="DE36" s="200"/>
      <c r="DF36" s="99"/>
      <c r="DG36" s="99"/>
      <c r="DH36" s="99"/>
      <c r="DI36" s="98">
        <f>642080+302080+36000+45840+95000+6464474.31+814500+300000+3437280+248546.11+78117.21+49351.05+200000+621944.39+1814166.63+1000000+753743.34+97012.1-170166.13</f>
        <v>16829969.010000002</v>
      </c>
      <c r="DJ36" s="195" t="e">
        <f>#REF!+EJ36+DW36</f>
        <v>#REF!</v>
      </c>
      <c r="DK36" s="196"/>
      <c r="DL36" s="196"/>
      <c r="DM36" s="196"/>
      <c r="DN36" s="196"/>
      <c r="DO36" s="196"/>
      <c r="DP36" s="196"/>
      <c r="DQ36" s="196"/>
      <c r="DR36" s="196"/>
      <c r="DS36" s="196"/>
      <c r="DT36" s="196"/>
      <c r="DU36" s="196"/>
      <c r="DV36" s="197"/>
      <c r="DW36" s="216">
        <f>3437280+252317.45+5799706.57+78117.21</f>
        <v>9567421.2300000004</v>
      </c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8"/>
      <c r="EJ36" s="192"/>
      <c r="EK36" s="193"/>
      <c r="EL36" s="193"/>
      <c r="EM36" s="193"/>
      <c r="EN36" s="193"/>
      <c r="EO36" s="193"/>
      <c r="EP36" s="193"/>
      <c r="EQ36" s="193"/>
      <c r="ER36" s="193"/>
      <c r="ES36" s="193"/>
      <c r="ET36" s="193"/>
      <c r="EU36" s="193"/>
      <c r="EV36" s="194"/>
      <c r="EW36" s="216">
        <f>3437280+256881.48+5544506.93+78117.21</f>
        <v>9316785.620000001</v>
      </c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8"/>
      <c r="FJ36" s="192">
        <v>0</v>
      </c>
      <c r="FK36" s="193"/>
      <c r="FL36" s="193"/>
      <c r="FM36" s="193"/>
      <c r="FN36" s="193"/>
      <c r="FO36" s="193"/>
      <c r="FP36" s="193"/>
      <c r="FQ36" s="193"/>
      <c r="FR36" s="193"/>
      <c r="FS36" s="193"/>
      <c r="FT36" s="193"/>
      <c r="FU36" s="193"/>
      <c r="FV36" s="194"/>
      <c r="FW36" s="198"/>
      <c r="FX36" s="199"/>
      <c r="FY36" s="199"/>
      <c r="FZ36" s="199"/>
      <c r="GA36" s="199"/>
      <c r="GB36" s="199"/>
      <c r="GC36" s="199"/>
      <c r="GD36" s="199"/>
      <c r="GE36" s="199"/>
      <c r="GF36" s="199"/>
      <c r="GG36" s="199"/>
      <c r="GH36" s="199"/>
      <c r="GI36" s="200"/>
      <c r="GJ36" s="154"/>
      <c r="GK36" s="155"/>
      <c r="GL36" s="155"/>
      <c r="GM36" s="155"/>
      <c r="GN36" s="155"/>
      <c r="GO36" s="155"/>
      <c r="GP36" s="155"/>
      <c r="GQ36" s="155"/>
      <c r="GR36" s="155"/>
      <c r="GS36" s="155"/>
      <c r="GT36" s="78"/>
      <c r="GU36" s="78"/>
      <c r="GV36" s="78"/>
      <c r="GW36" s="82"/>
    </row>
    <row r="37" spans="1:205" ht="11.1" customHeight="1" x14ac:dyDescent="0.2">
      <c r="A37" s="24"/>
      <c r="B37" s="227" t="s">
        <v>45</v>
      </c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157"/>
      <c r="BQ37" s="158"/>
      <c r="BR37" s="158"/>
      <c r="BS37" s="158"/>
      <c r="BT37" s="158"/>
      <c r="BU37" s="158"/>
      <c r="BV37" s="158"/>
      <c r="BW37" s="159"/>
      <c r="BX37" s="160"/>
      <c r="BY37" s="158"/>
      <c r="BZ37" s="158"/>
      <c r="CA37" s="158"/>
      <c r="CB37" s="158"/>
      <c r="CC37" s="158"/>
      <c r="CD37" s="158"/>
      <c r="CE37" s="158"/>
      <c r="CF37" s="158"/>
      <c r="CG37" s="158"/>
      <c r="CH37" s="158"/>
      <c r="CI37" s="158"/>
      <c r="CJ37" s="161"/>
      <c r="CK37" s="158"/>
      <c r="CL37" s="158"/>
      <c r="CM37" s="158"/>
      <c r="CN37" s="158"/>
      <c r="CO37" s="158"/>
      <c r="CP37" s="158"/>
      <c r="CQ37" s="158"/>
      <c r="CR37" s="159"/>
      <c r="CS37" s="198"/>
      <c r="CT37" s="199"/>
      <c r="CU37" s="199"/>
      <c r="CV37" s="199"/>
      <c r="CW37" s="199"/>
      <c r="CX37" s="199"/>
      <c r="CY37" s="199"/>
      <c r="CZ37" s="199"/>
      <c r="DA37" s="199"/>
      <c r="DB37" s="199"/>
      <c r="DC37" s="199"/>
      <c r="DD37" s="199"/>
      <c r="DE37" s="200"/>
      <c r="DF37" s="55"/>
      <c r="DG37" s="55"/>
      <c r="DH37" s="55"/>
      <c r="DI37" s="55"/>
      <c r="DJ37" s="198"/>
      <c r="DK37" s="199"/>
      <c r="DL37" s="199"/>
      <c r="DM37" s="199"/>
      <c r="DN37" s="199"/>
      <c r="DO37" s="199"/>
      <c r="DP37" s="199"/>
      <c r="DQ37" s="199"/>
      <c r="DR37" s="199"/>
      <c r="DS37" s="199"/>
      <c r="DT37" s="199"/>
      <c r="DU37" s="199"/>
      <c r="DV37" s="200"/>
      <c r="DW37" s="162"/>
      <c r="DX37" s="163"/>
      <c r="DY37" s="163"/>
      <c r="DZ37" s="163"/>
      <c r="EA37" s="163"/>
      <c r="EB37" s="163"/>
      <c r="EC37" s="163"/>
      <c r="ED37" s="163"/>
      <c r="EE37" s="163"/>
      <c r="EF37" s="163"/>
      <c r="EG37" s="163"/>
      <c r="EH37" s="163"/>
      <c r="EI37" s="164"/>
      <c r="EJ37" s="198"/>
      <c r="EK37" s="199"/>
      <c r="EL37" s="199"/>
      <c r="EM37" s="199"/>
      <c r="EN37" s="199"/>
      <c r="EO37" s="199"/>
      <c r="EP37" s="199"/>
      <c r="EQ37" s="199"/>
      <c r="ER37" s="199"/>
      <c r="ES37" s="199"/>
      <c r="ET37" s="199"/>
      <c r="EU37" s="199"/>
      <c r="EV37" s="200"/>
      <c r="EW37" s="198"/>
      <c r="EX37" s="199"/>
      <c r="EY37" s="199"/>
      <c r="EZ37" s="199"/>
      <c r="FA37" s="199"/>
      <c r="FB37" s="199"/>
      <c r="FC37" s="199"/>
      <c r="FD37" s="199"/>
      <c r="FE37" s="199"/>
      <c r="FF37" s="199"/>
      <c r="FG37" s="199"/>
      <c r="FH37" s="199"/>
      <c r="FI37" s="200"/>
      <c r="FJ37" s="198"/>
      <c r="FK37" s="199"/>
      <c r="FL37" s="199"/>
      <c r="FM37" s="199"/>
      <c r="FN37" s="199"/>
      <c r="FO37" s="199"/>
      <c r="FP37" s="199"/>
      <c r="FQ37" s="199"/>
      <c r="FR37" s="199"/>
      <c r="FS37" s="199"/>
      <c r="FT37" s="199"/>
      <c r="FU37" s="199"/>
      <c r="FV37" s="200"/>
      <c r="FW37" s="198"/>
      <c r="FX37" s="199"/>
      <c r="FY37" s="199"/>
      <c r="FZ37" s="199"/>
      <c r="GA37" s="199"/>
      <c r="GB37" s="199"/>
      <c r="GC37" s="199"/>
      <c r="GD37" s="199"/>
      <c r="GE37" s="199"/>
      <c r="GF37" s="199"/>
      <c r="GG37" s="199"/>
      <c r="GH37" s="199"/>
      <c r="GI37" s="200"/>
      <c r="GJ37" s="154"/>
      <c r="GK37" s="155"/>
      <c r="GL37" s="155"/>
      <c r="GM37" s="155"/>
      <c r="GN37" s="155"/>
      <c r="GO37" s="155"/>
      <c r="GP37" s="155"/>
      <c r="GQ37" s="155"/>
      <c r="GR37" s="155"/>
      <c r="GS37" s="155"/>
      <c r="GT37" s="78"/>
      <c r="GU37" s="78"/>
      <c r="GV37" s="78"/>
      <c r="GW37" s="82"/>
    </row>
    <row r="38" spans="1:205" ht="11.1" hidden="1" customHeight="1" x14ac:dyDescent="0.2">
      <c r="A38" s="24"/>
      <c r="B38" s="227" t="s">
        <v>209</v>
      </c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157" t="s">
        <v>210</v>
      </c>
      <c r="BQ38" s="158"/>
      <c r="BR38" s="158"/>
      <c r="BS38" s="158"/>
      <c r="BT38" s="158"/>
      <c r="BU38" s="158"/>
      <c r="BV38" s="158"/>
      <c r="BW38" s="159"/>
      <c r="BX38" s="160" t="s">
        <v>59</v>
      </c>
      <c r="BY38" s="158"/>
      <c r="BZ38" s="158"/>
      <c r="CA38" s="158"/>
      <c r="CB38" s="158"/>
      <c r="CC38" s="158"/>
      <c r="CD38" s="158"/>
      <c r="CE38" s="158"/>
      <c r="CF38" s="158"/>
      <c r="CG38" s="158"/>
      <c r="CH38" s="158"/>
      <c r="CI38" s="158"/>
      <c r="CJ38" s="161"/>
      <c r="CK38" s="158"/>
      <c r="CL38" s="158"/>
      <c r="CM38" s="158"/>
      <c r="CN38" s="158"/>
      <c r="CO38" s="158"/>
      <c r="CP38" s="158"/>
      <c r="CQ38" s="158"/>
      <c r="CR38" s="159"/>
      <c r="CS38" s="198"/>
      <c r="CT38" s="199"/>
      <c r="CU38" s="199"/>
      <c r="CV38" s="199"/>
      <c r="CW38" s="199"/>
      <c r="CX38" s="199"/>
      <c r="CY38" s="199"/>
      <c r="CZ38" s="199"/>
      <c r="DA38" s="199"/>
      <c r="DB38" s="199"/>
      <c r="DC38" s="199"/>
      <c r="DD38" s="199"/>
      <c r="DE38" s="200"/>
      <c r="DF38" s="55"/>
      <c r="DG38" s="55"/>
      <c r="DH38" s="55"/>
      <c r="DI38" s="55"/>
      <c r="DJ38" s="198"/>
      <c r="DK38" s="199"/>
      <c r="DL38" s="199"/>
      <c r="DM38" s="199"/>
      <c r="DN38" s="199"/>
      <c r="DO38" s="199"/>
      <c r="DP38" s="199"/>
      <c r="DQ38" s="199"/>
      <c r="DR38" s="199"/>
      <c r="DS38" s="199"/>
      <c r="DT38" s="199"/>
      <c r="DU38" s="199"/>
      <c r="DV38" s="200"/>
      <c r="DW38" s="162"/>
      <c r="DX38" s="163"/>
      <c r="DY38" s="163"/>
      <c r="DZ38" s="163"/>
      <c r="EA38" s="163"/>
      <c r="EB38" s="163"/>
      <c r="EC38" s="163"/>
      <c r="ED38" s="163"/>
      <c r="EE38" s="163"/>
      <c r="EF38" s="163"/>
      <c r="EG38" s="163"/>
      <c r="EH38" s="163"/>
      <c r="EI38" s="164"/>
      <c r="EJ38" s="198"/>
      <c r="EK38" s="199"/>
      <c r="EL38" s="199"/>
      <c r="EM38" s="199"/>
      <c r="EN38" s="199"/>
      <c r="EO38" s="199"/>
      <c r="EP38" s="199"/>
      <c r="EQ38" s="199"/>
      <c r="ER38" s="199"/>
      <c r="ES38" s="199"/>
      <c r="ET38" s="199"/>
      <c r="EU38" s="199"/>
      <c r="EV38" s="200"/>
      <c r="EW38" s="198"/>
      <c r="EX38" s="199"/>
      <c r="EY38" s="199"/>
      <c r="EZ38" s="199"/>
      <c r="FA38" s="199"/>
      <c r="FB38" s="199"/>
      <c r="FC38" s="199"/>
      <c r="FD38" s="199"/>
      <c r="FE38" s="199"/>
      <c r="FF38" s="199"/>
      <c r="FG38" s="199"/>
      <c r="FH38" s="199"/>
      <c r="FI38" s="200"/>
      <c r="FJ38" s="198"/>
      <c r="FK38" s="199"/>
      <c r="FL38" s="199"/>
      <c r="FM38" s="199"/>
      <c r="FN38" s="199"/>
      <c r="FO38" s="199"/>
      <c r="FP38" s="199"/>
      <c r="FQ38" s="199"/>
      <c r="FR38" s="199"/>
      <c r="FS38" s="199"/>
      <c r="FT38" s="199"/>
      <c r="FU38" s="199"/>
      <c r="FV38" s="200"/>
      <c r="FW38" s="198"/>
      <c r="FX38" s="199"/>
      <c r="FY38" s="199"/>
      <c r="FZ38" s="199"/>
      <c r="GA38" s="199"/>
      <c r="GB38" s="199"/>
      <c r="GC38" s="199"/>
      <c r="GD38" s="199"/>
      <c r="GE38" s="199"/>
      <c r="GF38" s="199"/>
      <c r="GG38" s="199"/>
      <c r="GH38" s="199"/>
      <c r="GI38" s="200"/>
      <c r="GJ38" s="154"/>
      <c r="GK38" s="155"/>
      <c r="GL38" s="155"/>
      <c r="GM38" s="155"/>
      <c r="GN38" s="155"/>
      <c r="GO38" s="155"/>
      <c r="GP38" s="155"/>
      <c r="GQ38" s="155"/>
      <c r="GR38" s="155"/>
      <c r="GS38" s="155"/>
      <c r="GT38" s="78"/>
      <c r="GU38" s="78"/>
      <c r="GV38" s="78"/>
      <c r="GW38" s="82"/>
    </row>
    <row r="39" spans="1:205" ht="11.1" hidden="1" customHeight="1" x14ac:dyDescent="0.2">
      <c r="A39" s="24"/>
      <c r="B39" s="227" t="s">
        <v>45</v>
      </c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7"/>
      <c r="BM39" s="227"/>
      <c r="BN39" s="227"/>
      <c r="BO39" s="227"/>
      <c r="BP39" s="157"/>
      <c r="BQ39" s="158"/>
      <c r="BR39" s="158"/>
      <c r="BS39" s="158"/>
      <c r="BT39" s="158"/>
      <c r="BU39" s="158"/>
      <c r="BV39" s="158"/>
      <c r="BW39" s="159"/>
      <c r="BX39" s="160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61"/>
      <c r="CK39" s="158"/>
      <c r="CL39" s="158"/>
      <c r="CM39" s="158"/>
      <c r="CN39" s="158"/>
      <c r="CO39" s="158"/>
      <c r="CP39" s="158"/>
      <c r="CQ39" s="158"/>
      <c r="CR39" s="159"/>
      <c r="CS39" s="198"/>
      <c r="CT39" s="199"/>
      <c r="CU39" s="199"/>
      <c r="CV39" s="199"/>
      <c r="CW39" s="199"/>
      <c r="CX39" s="199"/>
      <c r="CY39" s="199"/>
      <c r="CZ39" s="199"/>
      <c r="DA39" s="199"/>
      <c r="DB39" s="199"/>
      <c r="DC39" s="199"/>
      <c r="DD39" s="199"/>
      <c r="DE39" s="200"/>
      <c r="DF39" s="55"/>
      <c r="DG39" s="55"/>
      <c r="DH39" s="55"/>
      <c r="DI39" s="55"/>
      <c r="DJ39" s="198"/>
      <c r="DK39" s="199"/>
      <c r="DL39" s="199"/>
      <c r="DM39" s="199"/>
      <c r="DN39" s="199"/>
      <c r="DO39" s="199"/>
      <c r="DP39" s="199"/>
      <c r="DQ39" s="199"/>
      <c r="DR39" s="199"/>
      <c r="DS39" s="199"/>
      <c r="DT39" s="199"/>
      <c r="DU39" s="199"/>
      <c r="DV39" s="200"/>
      <c r="DW39" s="162"/>
      <c r="DX39" s="163"/>
      <c r="DY39" s="163"/>
      <c r="DZ39" s="163"/>
      <c r="EA39" s="163"/>
      <c r="EB39" s="163"/>
      <c r="EC39" s="163"/>
      <c r="ED39" s="163"/>
      <c r="EE39" s="163"/>
      <c r="EF39" s="163"/>
      <c r="EG39" s="163"/>
      <c r="EH39" s="163"/>
      <c r="EI39" s="164"/>
      <c r="EJ39" s="198"/>
      <c r="EK39" s="199"/>
      <c r="EL39" s="199"/>
      <c r="EM39" s="199"/>
      <c r="EN39" s="199"/>
      <c r="EO39" s="199"/>
      <c r="EP39" s="199"/>
      <c r="EQ39" s="199"/>
      <c r="ER39" s="199"/>
      <c r="ES39" s="199"/>
      <c r="ET39" s="199"/>
      <c r="EU39" s="199"/>
      <c r="EV39" s="200"/>
      <c r="EW39" s="198"/>
      <c r="EX39" s="199"/>
      <c r="EY39" s="199"/>
      <c r="EZ39" s="199"/>
      <c r="FA39" s="199"/>
      <c r="FB39" s="199"/>
      <c r="FC39" s="199"/>
      <c r="FD39" s="199"/>
      <c r="FE39" s="199"/>
      <c r="FF39" s="199"/>
      <c r="FG39" s="199"/>
      <c r="FH39" s="199"/>
      <c r="FI39" s="200"/>
      <c r="FJ39" s="198"/>
      <c r="FK39" s="199"/>
      <c r="FL39" s="199"/>
      <c r="FM39" s="199"/>
      <c r="FN39" s="199"/>
      <c r="FO39" s="199"/>
      <c r="FP39" s="199"/>
      <c r="FQ39" s="199"/>
      <c r="FR39" s="199"/>
      <c r="FS39" s="199"/>
      <c r="FT39" s="199"/>
      <c r="FU39" s="199"/>
      <c r="FV39" s="200"/>
      <c r="FW39" s="198"/>
      <c r="FX39" s="199"/>
      <c r="FY39" s="199"/>
      <c r="FZ39" s="199"/>
      <c r="GA39" s="199"/>
      <c r="GB39" s="199"/>
      <c r="GC39" s="199"/>
      <c r="GD39" s="199"/>
      <c r="GE39" s="199"/>
      <c r="GF39" s="199"/>
      <c r="GG39" s="199"/>
      <c r="GH39" s="199"/>
      <c r="GI39" s="200"/>
      <c r="GJ39" s="154"/>
      <c r="GK39" s="155"/>
      <c r="GL39" s="155"/>
      <c r="GM39" s="155"/>
      <c r="GN39" s="155"/>
      <c r="GO39" s="155"/>
      <c r="GP39" s="155"/>
      <c r="GQ39" s="155"/>
      <c r="GR39" s="155"/>
      <c r="GS39" s="155"/>
      <c r="GT39" s="78"/>
      <c r="GU39" s="78"/>
      <c r="GV39" s="78"/>
      <c r="GW39" s="82"/>
    </row>
    <row r="40" spans="1:205" ht="11.1" hidden="1" customHeight="1" x14ac:dyDescent="0.2">
      <c r="A40" s="24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157"/>
      <c r="BQ40" s="158"/>
      <c r="BR40" s="158"/>
      <c r="BS40" s="158"/>
      <c r="BT40" s="158"/>
      <c r="BU40" s="158"/>
      <c r="BV40" s="158"/>
      <c r="BW40" s="159"/>
      <c r="BX40" s="160"/>
      <c r="BY40" s="158"/>
      <c r="BZ40" s="158"/>
      <c r="CA40" s="158"/>
      <c r="CB40" s="158"/>
      <c r="CC40" s="158"/>
      <c r="CD40" s="158"/>
      <c r="CE40" s="158"/>
      <c r="CF40" s="158"/>
      <c r="CG40" s="158"/>
      <c r="CH40" s="158"/>
      <c r="CI40" s="158"/>
      <c r="CJ40" s="161"/>
      <c r="CK40" s="158"/>
      <c r="CL40" s="158"/>
      <c r="CM40" s="158"/>
      <c r="CN40" s="158"/>
      <c r="CO40" s="158"/>
      <c r="CP40" s="158"/>
      <c r="CQ40" s="158"/>
      <c r="CR40" s="159"/>
      <c r="CS40" s="198"/>
      <c r="CT40" s="199"/>
      <c r="CU40" s="199"/>
      <c r="CV40" s="199"/>
      <c r="CW40" s="199"/>
      <c r="CX40" s="199"/>
      <c r="CY40" s="199"/>
      <c r="CZ40" s="199"/>
      <c r="DA40" s="199"/>
      <c r="DB40" s="199"/>
      <c r="DC40" s="199"/>
      <c r="DD40" s="199"/>
      <c r="DE40" s="200"/>
      <c r="DF40" s="55"/>
      <c r="DG40" s="55"/>
      <c r="DH40" s="55"/>
      <c r="DI40" s="55"/>
      <c r="DJ40" s="198"/>
      <c r="DK40" s="199"/>
      <c r="DL40" s="199"/>
      <c r="DM40" s="199"/>
      <c r="DN40" s="199"/>
      <c r="DO40" s="199"/>
      <c r="DP40" s="199"/>
      <c r="DQ40" s="199"/>
      <c r="DR40" s="199"/>
      <c r="DS40" s="199"/>
      <c r="DT40" s="199"/>
      <c r="DU40" s="199"/>
      <c r="DV40" s="200"/>
      <c r="DW40" s="162"/>
      <c r="DX40" s="163"/>
      <c r="DY40" s="163"/>
      <c r="DZ40" s="163"/>
      <c r="EA40" s="163"/>
      <c r="EB40" s="163"/>
      <c r="EC40" s="163"/>
      <c r="ED40" s="163"/>
      <c r="EE40" s="163"/>
      <c r="EF40" s="163"/>
      <c r="EG40" s="163"/>
      <c r="EH40" s="163"/>
      <c r="EI40" s="164"/>
      <c r="EJ40" s="198"/>
      <c r="EK40" s="199"/>
      <c r="EL40" s="199"/>
      <c r="EM40" s="199"/>
      <c r="EN40" s="199"/>
      <c r="EO40" s="199"/>
      <c r="EP40" s="199"/>
      <c r="EQ40" s="199"/>
      <c r="ER40" s="199"/>
      <c r="ES40" s="199"/>
      <c r="ET40" s="199"/>
      <c r="EU40" s="199"/>
      <c r="EV40" s="200"/>
      <c r="EW40" s="198"/>
      <c r="EX40" s="199"/>
      <c r="EY40" s="199"/>
      <c r="EZ40" s="199"/>
      <c r="FA40" s="199"/>
      <c r="FB40" s="199"/>
      <c r="FC40" s="199"/>
      <c r="FD40" s="199"/>
      <c r="FE40" s="199"/>
      <c r="FF40" s="199"/>
      <c r="FG40" s="199"/>
      <c r="FH40" s="199"/>
      <c r="FI40" s="200"/>
      <c r="FJ40" s="198"/>
      <c r="FK40" s="199"/>
      <c r="FL40" s="199"/>
      <c r="FM40" s="199"/>
      <c r="FN40" s="199"/>
      <c r="FO40" s="199"/>
      <c r="FP40" s="199"/>
      <c r="FQ40" s="199"/>
      <c r="FR40" s="199"/>
      <c r="FS40" s="199"/>
      <c r="FT40" s="199"/>
      <c r="FU40" s="199"/>
      <c r="FV40" s="200"/>
      <c r="FW40" s="198"/>
      <c r="FX40" s="199"/>
      <c r="FY40" s="199"/>
      <c r="FZ40" s="199"/>
      <c r="GA40" s="199"/>
      <c r="GB40" s="199"/>
      <c r="GC40" s="199"/>
      <c r="GD40" s="199"/>
      <c r="GE40" s="199"/>
      <c r="GF40" s="199"/>
      <c r="GG40" s="199"/>
      <c r="GH40" s="199"/>
      <c r="GI40" s="200"/>
      <c r="GJ40" s="154"/>
      <c r="GK40" s="155"/>
      <c r="GL40" s="155"/>
      <c r="GM40" s="155"/>
      <c r="GN40" s="155"/>
      <c r="GO40" s="155"/>
      <c r="GP40" s="155"/>
      <c r="GQ40" s="155"/>
      <c r="GR40" s="155"/>
      <c r="GS40" s="155"/>
      <c r="GT40" s="155"/>
      <c r="GU40" s="78"/>
      <c r="GV40" s="78"/>
      <c r="GW40" s="82"/>
    </row>
    <row r="41" spans="1:205" ht="11.1" hidden="1" customHeight="1" x14ac:dyDescent="0.2">
      <c r="A41" s="58"/>
      <c r="B41" s="156" t="s">
        <v>60</v>
      </c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7" t="s">
        <v>61</v>
      </c>
      <c r="BQ41" s="158"/>
      <c r="BR41" s="158"/>
      <c r="BS41" s="158"/>
      <c r="BT41" s="158"/>
      <c r="BU41" s="158"/>
      <c r="BV41" s="158"/>
      <c r="BW41" s="159"/>
      <c r="BX41" s="160"/>
      <c r="BY41" s="158"/>
      <c r="BZ41" s="158"/>
      <c r="CA41" s="158"/>
      <c r="CB41" s="158"/>
      <c r="CC41" s="158"/>
      <c r="CD41" s="158"/>
      <c r="CE41" s="158"/>
      <c r="CF41" s="158"/>
      <c r="CG41" s="158"/>
      <c r="CH41" s="158"/>
      <c r="CI41" s="158"/>
      <c r="CJ41" s="161"/>
      <c r="CK41" s="158"/>
      <c r="CL41" s="158"/>
      <c r="CM41" s="158"/>
      <c r="CN41" s="158"/>
      <c r="CO41" s="158"/>
      <c r="CP41" s="158"/>
      <c r="CQ41" s="158"/>
      <c r="CR41" s="159"/>
      <c r="CS41" s="162"/>
      <c r="CT41" s="163"/>
      <c r="CU41" s="163"/>
      <c r="CV41" s="163"/>
      <c r="CW41" s="163"/>
      <c r="CX41" s="163"/>
      <c r="CY41" s="163"/>
      <c r="CZ41" s="163"/>
      <c r="DA41" s="163"/>
      <c r="DB41" s="163"/>
      <c r="DC41" s="163"/>
      <c r="DD41" s="163"/>
      <c r="DE41" s="164"/>
      <c r="DF41" s="55"/>
      <c r="DG41" s="55"/>
      <c r="DH41" s="55"/>
      <c r="DI41" s="55"/>
      <c r="DJ41" s="162"/>
      <c r="DK41" s="163"/>
      <c r="DL41" s="163"/>
      <c r="DM41" s="163"/>
      <c r="DN41" s="163"/>
      <c r="DO41" s="163"/>
      <c r="DP41" s="163"/>
      <c r="DQ41" s="163"/>
      <c r="DR41" s="163"/>
      <c r="DS41" s="163"/>
      <c r="DT41" s="163"/>
      <c r="DU41" s="163"/>
      <c r="DV41" s="164"/>
      <c r="DW41" s="162"/>
      <c r="DX41" s="163"/>
      <c r="DY41" s="163"/>
      <c r="DZ41" s="163"/>
      <c r="EA41" s="163"/>
      <c r="EB41" s="163"/>
      <c r="EC41" s="163"/>
      <c r="ED41" s="163"/>
      <c r="EE41" s="163"/>
      <c r="EF41" s="163"/>
      <c r="EG41" s="163"/>
      <c r="EH41" s="163"/>
      <c r="EI41" s="164"/>
      <c r="EJ41" s="162"/>
      <c r="EK41" s="163"/>
      <c r="EL41" s="163"/>
      <c r="EM41" s="163"/>
      <c r="EN41" s="163"/>
      <c r="EO41" s="163"/>
      <c r="EP41" s="163"/>
      <c r="EQ41" s="163"/>
      <c r="ER41" s="163"/>
      <c r="ES41" s="163"/>
      <c r="ET41" s="163"/>
      <c r="EU41" s="163"/>
      <c r="EV41" s="164"/>
      <c r="EW41" s="162"/>
      <c r="EX41" s="163"/>
      <c r="EY41" s="163"/>
      <c r="EZ41" s="163"/>
      <c r="FA41" s="163"/>
      <c r="FB41" s="163"/>
      <c r="FC41" s="163"/>
      <c r="FD41" s="163"/>
      <c r="FE41" s="163"/>
      <c r="FF41" s="163"/>
      <c r="FG41" s="163"/>
      <c r="FH41" s="163"/>
      <c r="FI41" s="164"/>
      <c r="FJ41" s="162"/>
      <c r="FK41" s="163"/>
      <c r="FL41" s="163"/>
      <c r="FM41" s="163"/>
      <c r="FN41" s="163"/>
      <c r="FO41" s="163"/>
      <c r="FP41" s="163"/>
      <c r="FQ41" s="163"/>
      <c r="FR41" s="163"/>
      <c r="FS41" s="163"/>
      <c r="FT41" s="163"/>
      <c r="FU41" s="163"/>
      <c r="FV41" s="164"/>
      <c r="FW41" s="162"/>
      <c r="FX41" s="163"/>
      <c r="FY41" s="163"/>
      <c r="FZ41" s="163"/>
      <c r="GA41" s="163"/>
      <c r="GB41" s="163"/>
      <c r="GC41" s="163"/>
      <c r="GD41" s="163"/>
      <c r="GE41" s="163"/>
      <c r="GF41" s="163"/>
      <c r="GG41" s="163"/>
      <c r="GH41" s="163"/>
      <c r="GI41" s="164"/>
      <c r="GJ41" s="154"/>
      <c r="GK41" s="155"/>
      <c r="GL41" s="155"/>
      <c r="GM41" s="155"/>
      <c r="GN41" s="155"/>
      <c r="GO41" s="155"/>
      <c r="GP41" s="155"/>
      <c r="GQ41" s="155"/>
      <c r="GR41" s="155"/>
      <c r="GS41" s="155"/>
      <c r="GT41" s="155"/>
      <c r="GU41" s="155"/>
      <c r="GV41" s="155"/>
      <c r="GW41" s="82"/>
    </row>
    <row r="42" spans="1:205" ht="11.1" hidden="1" customHeight="1" x14ac:dyDescent="0.2">
      <c r="A42" s="22"/>
      <c r="B42" s="250" t="s">
        <v>45</v>
      </c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  <c r="AG42" s="250"/>
      <c r="AH42" s="250"/>
      <c r="AI42" s="250"/>
      <c r="AJ42" s="250"/>
      <c r="AK42" s="250"/>
      <c r="AL42" s="250"/>
      <c r="AM42" s="250"/>
      <c r="AN42" s="250"/>
      <c r="AO42" s="250"/>
      <c r="AP42" s="250"/>
      <c r="AQ42" s="250"/>
      <c r="AR42" s="250"/>
      <c r="AS42" s="250"/>
      <c r="AT42" s="250"/>
      <c r="AU42" s="250"/>
      <c r="AV42" s="250"/>
      <c r="AW42" s="250"/>
      <c r="AX42" s="250"/>
      <c r="AY42" s="250"/>
      <c r="AZ42" s="250"/>
      <c r="BA42" s="25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157"/>
      <c r="BQ42" s="158"/>
      <c r="BR42" s="158"/>
      <c r="BS42" s="158"/>
      <c r="BT42" s="158"/>
      <c r="BU42" s="158"/>
      <c r="BV42" s="158"/>
      <c r="BW42" s="159"/>
      <c r="BX42" s="160"/>
      <c r="BY42" s="158"/>
      <c r="BZ42" s="158"/>
      <c r="CA42" s="158"/>
      <c r="CB42" s="158"/>
      <c r="CC42" s="158"/>
      <c r="CD42" s="158"/>
      <c r="CE42" s="158"/>
      <c r="CF42" s="158"/>
      <c r="CG42" s="158"/>
      <c r="CH42" s="158"/>
      <c r="CI42" s="158"/>
      <c r="CJ42" s="161"/>
      <c r="CK42" s="158"/>
      <c r="CL42" s="158"/>
      <c r="CM42" s="158"/>
      <c r="CN42" s="158"/>
      <c r="CO42" s="158"/>
      <c r="CP42" s="158"/>
      <c r="CQ42" s="158"/>
      <c r="CR42" s="159"/>
      <c r="CS42" s="162"/>
      <c r="CT42" s="163"/>
      <c r="CU42" s="163"/>
      <c r="CV42" s="163"/>
      <c r="CW42" s="163"/>
      <c r="CX42" s="163"/>
      <c r="CY42" s="163"/>
      <c r="CZ42" s="163"/>
      <c r="DA42" s="163"/>
      <c r="DB42" s="163"/>
      <c r="DC42" s="163"/>
      <c r="DD42" s="163"/>
      <c r="DE42" s="164"/>
      <c r="DF42" s="55"/>
      <c r="DG42" s="55"/>
      <c r="DH42" s="55"/>
      <c r="DI42" s="55"/>
      <c r="DJ42" s="162"/>
      <c r="DK42" s="163"/>
      <c r="DL42" s="163"/>
      <c r="DM42" s="163"/>
      <c r="DN42" s="163"/>
      <c r="DO42" s="163"/>
      <c r="DP42" s="163"/>
      <c r="DQ42" s="163"/>
      <c r="DR42" s="163"/>
      <c r="DS42" s="163"/>
      <c r="DT42" s="163"/>
      <c r="DU42" s="163"/>
      <c r="DV42" s="164"/>
      <c r="DW42" s="162"/>
      <c r="DX42" s="163"/>
      <c r="DY42" s="163"/>
      <c r="DZ42" s="163"/>
      <c r="EA42" s="163"/>
      <c r="EB42" s="163"/>
      <c r="EC42" s="163"/>
      <c r="ED42" s="163"/>
      <c r="EE42" s="163"/>
      <c r="EF42" s="163"/>
      <c r="EG42" s="163"/>
      <c r="EH42" s="163"/>
      <c r="EI42" s="164"/>
      <c r="EJ42" s="162"/>
      <c r="EK42" s="163"/>
      <c r="EL42" s="163"/>
      <c r="EM42" s="163"/>
      <c r="EN42" s="163"/>
      <c r="EO42" s="163"/>
      <c r="EP42" s="163"/>
      <c r="EQ42" s="163"/>
      <c r="ER42" s="163"/>
      <c r="ES42" s="163"/>
      <c r="ET42" s="163"/>
      <c r="EU42" s="163"/>
      <c r="EV42" s="164"/>
      <c r="EW42" s="162"/>
      <c r="EX42" s="163"/>
      <c r="EY42" s="163"/>
      <c r="EZ42" s="163"/>
      <c r="FA42" s="163"/>
      <c r="FB42" s="163"/>
      <c r="FC42" s="163"/>
      <c r="FD42" s="163"/>
      <c r="FE42" s="163"/>
      <c r="FF42" s="163"/>
      <c r="FG42" s="163"/>
      <c r="FH42" s="163"/>
      <c r="FI42" s="164"/>
      <c r="FJ42" s="162"/>
      <c r="FK42" s="163"/>
      <c r="FL42" s="163"/>
      <c r="FM42" s="163"/>
      <c r="FN42" s="163"/>
      <c r="FO42" s="163"/>
      <c r="FP42" s="163"/>
      <c r="FQ42" s="163"/>
      <c r="FR42" s="163"/>
      <c r="FS42" s="163"/>
      <c r="FT42" s="163"/>
      <c r="FU42" s="163"/>
      <c r="FV42" s="164"/>
      <c r="FW42" s="162"/>
      <c r="FX42" s="163"/>
      <c r="FY42" s="163"/>
      <c r="FZ42" s="163"/>
      <c r="GA42" s="163"/>
      <c r="GB42" s="163"/>
      <c r="GC42" s="163"/>
      <c r="GD42" s="163"/>
      <c r="GE42" s="163"/>
      <c r="GF42" s="163"/>
      <c r="GG42" s="163"/>
      <c r="GH42" s="163"/>
      <c r="GI42" s="164"/>
      <c r="GJ42" s="154"/>
      <c r="GK42" s="155"/>
      <c r="GL42" s="155"/>
      <c r="GM42" s="155"/>
      <c r="GN42" s="155"/>
      <c r="GO42" s="155"/>
      <c r="GP42" s="155"/>
      <c r="GQ42" s="155"/>
      <c r="GR42" s="155"/>
      <c r="GS42" s="155"/>
      <c r="GT42" s="155"/>
      <c r="GU42" s="155"/>
      <c r="GV42" s="155"/>
      <c r="GW42" s="82"/>
    </row>
    <row r="43" spans="1:205" ht="11.1" hidden="1" customHeight="1" x14ac:dyDescent="0.2">
      <c r="A43" s="25"/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06"/>
      <c r="BN43" s="206"/>
      <c r="BO43" s="206"/>
      <c r="BP43" s="157"/>
      <c r="BQ43" s="158"/>
      <c r="BR43" s="158"/>
      <c r="BS43" s="158"/>
      <c r="BT43" s="158"/>
      <c r="BU43" s="158"/>
      <c r="BV43" s="158"/>
      <c r="BW43" s="159"/>
      <c r="BX43" s="160"/>
      <c r="BY43" s="158"/>
      <c r="BZ43" s="158"/>
      <c r="CA43" s="158"/>
      <c r="CB43" s="158"/>
      <c r="CC43" s="158"/>
      <c r="CD43" s="158"/>
      <c r="CE43" s="158"/>
      <c r="CF43" s="158"/>
      <c r="CG43" s="158"/>
      <c r="CH43" s="158"/>
      <c r="CI43" s="158"/>
      <c r="CJ43" s="161"/>
      <c r="CK43" s="158"/>
      <c r="CL43" s="158"/>
      <c r="CM43" s="158"/>
      <c r="CN43" s="158"/>
      <c r="CO43" s="158"/>
      <c r="CP43" s="158"/>
      <c r="CQ43" s="158"/>
      <c r="CR43" s="159"/>
      <c r="CS43" s="162"/>
      <c r="CT43" s="163"/>
      <c r="CU43" s="163"/>
      <c r="CV43" s="163"/>
      <c r="CW43" s="163"/>
      <c r="CX43" s="163"/>
      <c r="CY43" s="163"/>
      <c r="CZ43" s="163"/>
      <c r="DA43" s="163"/>
      <c r="DB43" s="163"/>
      <c r="DC43" s="163"/>
      <c r="DD43" s="163"/>
      <c r="DE43" s="164"/>
      <c r="DF43" s="55"/>
      <c r="DG43" s="55"/>
      <c r="DH43" s="55"/>
      <c r="DI43" s="55"/>
      <c r="DJ43" s="162"/>
      <c r="DK43" s="163"/>
      <c r="DL43" s="163"/>
      <c r="DM43" s="163"/>
      <c r="DN43" s="163"/>
      <c r="DO43" s="163"/>
      <c r="DP43" s="163"/>
      <c r="DQ43" s="163"/>
      <c r="DR43" s="163"/>
      <c r="DS43" s="163"/>
      <c r="DT43" s="163"/>
      <c r="DU43" s="163"/>
      <c r="DV43" s="164"/>
      <c r="DW43" s="162"/>
      <c r="DX43" s="163"/>
      <c r="DY43" s="163"/>
      <c r="DZ43" s="163"/>
      <c r="EA43" s="163"/>
      <c r="EB43" s="163"/>
      <c r="EC43" s="163"/>
      <c r="ED43" s="163"/>
      <c r="EE43" s="163"/>
      <c r="EF43" s="163"/>
      <c r="EG43" s="163"/>
      <c r="EH43" s="163"/>
      <c r="EI43" s="164"/>
      <c r="EJ43" s="162"/>
      <c r="EK43" s="163"/>
      <c r="EL43" s="163"/>
      <c r="EM43" s="163"/>
      <c r="EN43" s="163"/>
      <c r="EO43" s="163"/>
      <c r="EP43" s="163"/>
      <c r="EQ43" s="163"/>
      <c r="ER43" s="163"/>
      <c r="ES43" s="163"/>
      <c r="ET43" s="163"/>
      <c r="EU43" s="163"/>
      <c r="EV43" s="164"/>
      <c r="EW43" s="162"/>
      <c r="EX43" s="163"/>
      <c r="EY43" s="163"/>
      <c r="EZ43" s="163"/>
      <c r="FA43" s="163"/>
      <c r="FB43" s="163"/>
      <c r="FC43" s="163"/>
      <c r="FD43" s="163"/>
      <c r="FE43" s="163"/>
      <c r="FF43" s="163"/>
      <c r="FG43" s="163"/>
      <c r="FH43" s="163"/>
      <c r="FI43" s="164"/>
      <c r="FJ43" s="162"/>
      <c r="FK43" s="163"/>
      <c r="FL43" s="163"/>
      <c r="FM43" s="163"/>
      <c r="FN43" s="163"/>
      <c r="FO43" s="163"/>
      <c r="FP43" s="163"/>
      <c r="FQ43" s="163"/>
      <c r="FR43" s="163"/>
      <c r="FS43" s="163"/>
      <c r="FT43" s="163"/>
      <c r="FU43" s="163"/>
      <c r="FV43" s="164"/>
      <c r="FW43" s="162"/>
      <c r="FX43" s="163"/>
      <c r="FY43" s="163"/>
      <c r="FZ43" s="163"/>
      <c r="GA43" s="163"/>
      <c r="GB43" s="163"/>
      <c r="GC43" s="163"/>
      <c r="GD43" s="163"/>
      <c r="GE43" s="163"/>
      <c r="GF43" s="163"/>
      <c r="GG43" s="163"/>
      <c r="GH43" s="163"/>
      <c r="GI43" s="164"/>
      <c r="GJ43" s="154"/>
      <c r="GK43" s="155"/>
      <c r="GL43" s="155"/>
      <c r="GM43" s="155"/>
      <c r="GN43" s="155"/>
      <c r="GO43" s="155"/>
      <c r="GP43" s="155"/>
      <c r="GQ43" s="155"/>
      <c r="GR43" s="155"/>
      <c r="GS43" s="155"/>
      <c r="GT43" s="155"/>
      <c r="GU43" s="155"/>
      <c r="GV43" s="155"/>
      <c r="GW43" s="82"/>
    </row>
    <row r="44" spans="1:205" ht="12.75" hidden="1" customHeight="1" x14ac:dyDescent="0.2">
      <c r="A44" s="59"/>
      <c r="B44" s="156" t="s">
        <v>211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  <c r="BP44" s="157" t="s">
        <v>62</v>
      </c>
      <c r="BQ44" s="158"/>
      <c r="BR44" s="158"/>
      <c r="BS44" s="158"/>
      <c r="BT44" s="158"/>
      <c r="BU44" s="158"/>
      <c r="BV44" s="158"/>
      <c r="BW44" s="159"/>
      <c r="BX44" s="160" t="s">
        <v>38</v>
      </c>
      <c r="BY44" s="158"/>
      <c r="BZ44" s="158"/>
      <c r="CA44" s="158"/>
      <c r="CB44" s="158"/>
      <c r="CC44" s="158"/>
      <c r="CD44" s="158"/>
      <c r="CE44" s="158"/>
      <c r="CF44" s="158"/>
      <c r="CG44" s="158"/>
      <c r="CH44" s="158"/>
      <c r="CI44" s="158"/>
      <c r="CJ44" s="161"/>
      <c r="CK44" s="158"/>
      <c r="CL44" s="158"/>
      <c r="CM44" s="158"/>
      <c r="CN44" s="158"/>
      <c r="CO44" s="158"/>
      <c r="CP44" s="158"/>
      <c r="CQ44" s="158"/>
      <c r="CR44" s="159"/>
      <c r="CS44" s="162"/>
      <c r="CT44" s="163"/>
      <c r="CU44" s="163"/>
      <c r="CV44" s="163"/>
      <c r="CW44" s="163"/>
      <c r="CX44" s="163"/>
      <c r="CY44" s="163"/>
      <c r="CZ44" s="163"/>
      <c r="DA44" s="163"/>
      <c r="DB44" s="163"/>
      <c r="DC44" s="163"/>
      <c r="DD44" s="163"/>
      <c r="DE44" s="164"/>
      <c r="DF44" s="55"/>
      <c r="DG44" s="55"/>
      <c r="DH44" s="55"/>
      <c r="DI44" s="55"/>
      <c r="DJ44" s="162"/>
      <c r="DK44" s="163"/>
      <c r="DL44" s="163"/>
      <c r="DM44" s="163"/>
      <c r="DN44" s="163"/>
      <c r="DO44" s="163"/>
      <c r="DP44" s="163"/>
      <c r="DQ44" s="163"/>
      <c r="DR44" s="163"/>
      <c r="DS44" s="163"/>
      <c r="DT44" s="163"/>
      <c r="DU44" s="163"/>
      <c r="DV44" s="164"/>
      <c r="DW44" s="162"/>
      <c r="DX44" s="163"/>
      <c r="DY44" s="163"/>
      <c r="DZ44" s="163"/>
      <c r="EA44" s="163"/>
      <c r="EB44" s="163"/>
      <c r="EC44" s="163"/>
      <c r="ED44" s="163"/>
      <c r="EE44" s="163"/>
      <c r="EF44" s="163"/>
      <c r="EG44" s="163"/>
      <c r="EH44" s="163"/>
      <c r="EI44" s="164"/>
      <c r="EJ44" s="162"/>
      <c r="EK44" s="163"/>
      <c r="EL44" s="163"/>
      <c r="EM44" s="163"/>
      <c r="EN44" s="163"/>
      <c r="EO44" s="163"/>
      <c r="EP44" s="163"/>
      <c r="EQ44" s="163"/>
      <c r="ER44" s="163"/>
      <c r="ES44" s="163"/>
      <c r="ET44" s="163"/>
      <c r="EU44" s="163"/>
      <c r="EV44" s="164"/>
      <c r="EW44" s="162"/>
      <c r="EX44" s="163"/>
      <c r="EY44" s="163"/>
      <c r="EZ44" s="163"/>
      <c r="FA44" s="163"/>
      <c r="FB44" s="163"/>
      <c r="FC44" s="163"/>
      <c r="FD44" s="163"/>
      <c r="FE44" s="163"/>
      <c r="FF44" s="163"/>
      <c r="FG44" s="163"/>
      <c r="FH44" s="163"/>
      <c r="FI44" s="164"/>
      <c r="FJ44" s="162"/>
      <c r="FK44" s="163"/>
      <c r="FL44" s="163"/>
      <c r="FM44" s="163"/>
      <c r="FN44" s="163"/>
      <c r="FO44" s="163"/>
      <c r="FP44" s="163"/>
      <c r="FQ44" s="163"/>
      <c r="FR44" s="163"/>
      <c r="FS44" s="163"/>
      <c r="FT44" s="163"/>
      <c r="FU44" s="163"/>
      <c r="FV44" s="164"/>
      <c r="FW44" s="162"/>
      <c r="FX44" s="163"/>
      <c r="FY44" s="163"/>
      <c r="FZ44" s="163"/>
      <c r="GA44" s="163"/>
      <c r="GB44" s="163"/>
      <c r="GC44" s="163"/>
      <c r="GD44" s="163"/>
      <c r="GE44" s="163"/>
      <c r="GF44" s="163"/>
      <c r="GG44" s="163"/>
      <c r="GH44" s="163"/>
      <c r="GI44" s="164"/>
      <c r="GJ44" s="154"/>
      <c r="GK44" s="155"/>
      <c r="GL44" s="155"/>
      <c r="GM44" s="155"/>
      <c r="GN44" s="155"/>
      <c r="GO44" s="155"/>
      <c r="GP44" s="155"/>
      <c r="GQ44" s="155"/>
      <c r="GR44" s="155"/>
      <c r="GS44" s="155"/>
      <c r="GT44" s="155"/>
      <c r="GU44" s="155"/>
      <c r="GV44" s="155"/>
      <c r="GW44" s="82"/>
    </row>
    <row r="45" spans="1:205" ht="12.75" hidden="1" customHeight="1" x14ac:dyDescent="0.2">
      <c r="A45" s="64"/>
      <c r="B45" s="156" t="s">
        <v>45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  <c r="BP45" s="157"/>
      <c r="BQ45" s="158"/>
      <c r="BR45" s="158"/>
      <c r="BS45" s="158"/>
      <c r="BT45" s="158"/>
      <c r="BU45" s="158"/>
      <c r="BV45" s="158"/>
      <c r="BW45" s="159"/>
      <c r="BX45" s="160"/>
      <c r="BY45" s="158"/>
      <c r="BZ45" s="158"/>
      <c r="CA45" s="158"/>
      <c r="CB45" s="158"/>
      <c r="CC45" s="158"/>
      <c r="CD45" s="158"/>
      <c r="CE45" s="158"/>
      <c r="CF45" s="158"/>
      <c r="CG45" s="158"/>
      <c r="CH45" s="158"/>
      <c r="CI45" s="158"/>
      <c r="CJ45" s="161"/>
      <c r="CK45" s="158"/>
      <c r="CL45" s="158"/>
      <c r="CM45" s="158"/>
      <c r="CN45" s="158"/>
      <c r="CO45" s="158"/>
      <c r="CP45" s="158"/>
      <c r="CQ45" s="158"/>
      <c r="CR45" s="159"/>
      <c r="CS45" s="162"/>
      <c r="CT45" s="163"/>
      <c r="CU45" s="163"/>
      <c r="CV45" s="163"/>
      <c r="CW45" s="163"/>
      <c r="CX45" s="163"/>
      <c r="CY45" s="163"/>
      <c r="CZ45" s="163"/>
      <c r="DA45" s="163"/>
      <c r="DB45" s="163"/>
      <c r="DC45" s="163"/>
      <c r="DD45" s="163"/>
      <c r="DE45" s="164"/>
      <c r="DF45" s="55"/>
      <c r="DG45" s="55"/>
      <c r="DH45" s="55"/>
      <c r="DI45" s="55"/>
      <c r="DJ45" s="162"/>
      <c r="DK45" s="163"/>
      <c r="DL45" s="163"/>
      <c r="DM45" s="163"/>
      <c r="DN45" s="163"/>
      <c r="DO45" s="163"/>
      <c r="DP45" s="163"/>
      <c r="DQ45" s="163"/>
      <c r="DR45" s="163"/>
      <c r="DS45" s="163"/>
      <c r="DT45" s="163"/>
      <c r="DU45" s="163"/>
      <c r="DV45" s="164"/>
      <c r="DW45" s="162"/>
      <c r="DX45" s="163"/>
      <c r="DY45" s="163"/>
      <c r="DZ45" s="163"/>
      <c r="EA45" s="163"/>
      <c r="EB45" s="163"/>
      <c r="EC45" s="163"/>
      <c r="ED45" s="163"/>
      <c r="EE45" s="163"/>
      <c r="EF45" s="163"/>
      <c r="EG45" s="163"/>
      <c r="EH45" s="163"/>
      <c r="EI45" s="164"/>
      <c r="EJ45" s="162"/>
      <c r="EK45" s="163"/>
      <c r="EL45" s="163"/>
      <c r="EM45" s="163"/>
      <c r="EN45" s="163"/>
      <c r="EO45" s="163"/>
      <c r="EP45" s="163"/>
      <c r="EQ45" s="163"/>
      <c r="ER45" s="163"/>
      <c r="ES45" s="163"/>
      <c r="ET45" s="163"/>
      <c r="EU45" s="163"/>
      <c r="EV45" s="164"/>
      <c r="EW45" s="162"/>
      <c r="EX45" s="163"/>
      <c r="EY45" s="163"/>
      <c r="EZ45" s="163"/>
      <c r="FA45" s="163"/>
      <c r="FB45" s="163"/>
      <c r="FC45" s="163"/>
      <c r="FD45" s="163"/>
      <c r="FE45" s="163"/>
      <c r="FF45" s="163"/>
      <c r="FG45" s="163"/>
      <c r="FH45" s="163"/>
      <c r="FI45" s="164"/>
      <c r="FJ45" s="162"/>
      <c r="FK45" s="163"/>
      <c r="FL45" s="163"/>
      <c r="FM45" s="163"/>
      <c r="FN45" s="163"/>
      <c r="FO45" s="163"/>
      <c r="FP45" s="163"/>
      <c r="FQ45" s="163"/>
      <c r="FR45" s="163"/>
      <c r="FS45" s="163"/>
      <c r="FT45" s="163"/>
      <c r="FU45" s="163"/>
      <c r="FV45" s="164"/>
      <c r="FW45" s="162"/>
      <c r="FX45" s="163"/>
      <c r="FY45" s="163"/>
      <c r="FZ45" s="163"/>
      <c r="GA45" s="163"/>
      <c r="GB45" s="163"/>
      <c r="GC45" s="163"/>
      <c r="GD45" s="163"/>
      <c r="GE45" s="163"/>
      <c r="GF45" s="163"/>
      <c r="GG45" s="163"/>
      <c r="GH45" s="163"/>
      <c r="GI45" s="164"/>
      <c r="GJ45" s="154"/>
      <c r="GK45" s="155"/>
      <c r="GL45" s="155"/>
      <c r="GM45" s="155"/>
      <c r="GN45" s="155"/>
      <c r="GO45" s="155"/>
      <c r="GP45" s="155"/>
      <c r="GQ45" s="155"/>
      <c r="GR45" s="155"/>
      <c r="GS45" s="155"/>
      <c r="GT45" s="155"/>
      <c r="GU45" s="155"/>
      <c r="GV45" s="155"/>
      <c r="GW45" s="82"/>
    </row>
    <row r="46" spans="1:205" ht="23.25" hidden="1" customHeight="1" x14ac:dyDescent="0.2">
      <c r="A46" s="58"/>
      <c r="B46" s="156" t="s">
        <v>212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7" t="s">
        <v>63</v>
      </c>
      <c r="BQ46" s="158"/>
      <c r="BR46" s="158"/>
      <c r="BS46" s="158"/>
      <c r="BT46" s="158"/>
      <c r="BU46" s="158"/>
      <c r="BV46" s="158"/>
      <c r="BW46" s="159"/>
      <c r="BX46" s="160" t="s">
        <v>64</v>
      </c>
      <c r="BY46" s="158"/>
      <c r="BZ46" s="158"/>
      <c r="CA46" s="158"/>
      <c r="CB46" s="158"/>
      <c r="CC46" s="158"/>
      <c r="CD46" s="158"/>
      <c r="CE46" s="158"/>
      <c r="CF46" s="158"/>
      <c r="CG46" s="158"/>
      <c r="CH46" s="158"/>
      <c r="CI46" s="158"/>
      <c r="CJ46" s="161"/>
      <c r="CK46" s="158"/>
      <c r="CL46" s="158"/>
      <c r="CM46" s="158"/>
      <c r="CN46" s="158"/>
      <c r="CO46" s="158"/>
      <c r="CP46" s="158"/>
      <c r="CQ46" s="158"/>
      <c r="CR46" s="159"/>
      <c r="CS46" s="162"/>
      <c r="CT46" s="163"/>
      <c r="CU46" s="163"/>
      <c r="CV46" s="163"/>
      <c r="CW46" s="163"/>
      <c r="CX46" s="163"/>
      <c r="CY46" s="163"/>
      <c r="CZ46" s="163"/>
      <c r="DA46" s="163"/>
      <c r="DB46" s="163"/>
      <c r="DC46" s="163"/>
      <c r="DD46" s="163"/>
      <c r="DE46" s="164"/>
      <c r="DF46" s="55"/>
      <c r="DG46" s="55"/>
      <c r="DH46" s="55"/>
      <c r="DI46" s="55"/>
      <c r="DJ46" s="162"/>
      <c r="DK46" s="163"/>
      <c r="DL46" s="163"/>
      <c r="DM46" s="163"/>
      <c r="DN46" s="163"/>
      <c r="DO46" s="163"/>
      <c r="DP46" s="163"/>
      <c r="DQ46" s="163"/>
      <c r="DR46" s="163"/>
      <c r="DS46" s="163"/>
      <c r="DT46" s="163"/>
      <c r="DU46" s="163"/>
      <c r="DV46" s="164"/>
      <c r="DW46" s="162"/>
      <c r="DX46" s="163"/>
      <c r="DY46" s="163"/>
      <c r="DZ46" s="163"/>
      <c r="EA46" s="163"/>
      <c r="EB46" s="163"/>
      <c r="EC46" s="163"/>
      <c r="ED46" s="163"/>
      <c r="EE46" s="163"/>
      <c r="EF46" s="163"/>
      <c r="EG46" s="163"/>
      <c r="EH46" s="163"/>
      <c r="EI46" s="164"/>
      <c r="EJ46" s="162"/>
      <c r="EK46" s="163"/>
      <c r="EL46" s="163"/>
      <c r="EM46" s="163"/>
      <c r="EN46" s="163"/>
      <c r="EO46" s="163"/>
      <c r="EP46" s="163"/>
      <c r="EQ46" s="163"/>
      <c r="ER46" s="163"/>
      <c r="ES46" s="163"/>
      <c r="ET46" s="163"/>
      <c r="EU46" s="163"/>
      <c r="EV46" s="164"/>
      <c r="EW46" s="162"/>
      <c r="EX46" s="163"/>
      <c r="EY46" s="163"/>
      <c r="EZ46" s="163"/>
      <c r="FA46" s="163"/>
      <c r="FB46" s="163"/>
      <c r="FC46" s="163"/>
      <c r="FD46" s="163"/>
      <c r="FE46" s="163"/>
      <c r="FF46" s="163"/>
      <c r="FG46" s="163"/>
      <c r="FH46" s="163"/>
      <c r="FI46" s="164"/>
      <c r="FJ46" s="162"/>
      <c r="FK46" s="163"/>
      <c r="FL46" s="163"/>
      <c r="FM46" s="163"/>
      <c r="FN46" s="163"/>
      <c r="FO46" s="163"/>
      <c r="FP46" s="163"/>
      <c r="FQ46" s="163"/>
      <c r="FR46" s="163"/>
      <c r="FS46" s="163"/>
      <c r="FT46" s="163"/>
      <c r="FU46" s="163"/>
      <c r="FV46" s="164"/>
      <c r="FW46" s="162"/>
      <c r="FX46" s="163"/>
      <c r="FY46" s="163"/>
      <c r="FZ46" s="163"/>
      <c r="GA46" s="163"/>
      <c r="GB46" s="163"/>
      <c r="GC46" s="163"/>
      <c r="GD46" s="163"/>
      <c r="GE46" s="163"/>
      <c r="GF46" s="163"/>
      <c r="GG46" s="163"/>
      <c r="GH46" s="163"/>
      <c r="GI46" s="164"/>
      <c r="GJ46" s="154"/>
      <c r="GK46" s="155"/>
      <c r="GL46" s="155"/>
      <c r="GM46" s="155"/>
      <c r="GN46" s="155"/>
      <c r="GO46" s="155"/>
      <c r="GP46" s="155"/>
      <c r="GQ46" s="155"/>
      <c r="GR46" s="155"/>
      <c r="GS46" s="155"/>
      <c r="GT46" s="155"/>
      <c r="GU46" s="155"/>
      <c r="GV46" s="155"/>
      <c r="GW46" s="82"/>
    </row>
    <row r="47" spans="1:205" ht="11.1" customHeight="1" x14ac:dyDescent="0.2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49"/>
      <c r="AM47" s="249"/>
      <c r="AN47" s="249"/>
      <c r="AO47" s="249"/>
      <c r="AP47" s="249"/>
      <c r="AQ47" s="249"/>
      <c r="AR47" s="249"/>
      <c r="AS47" s="249"/>
      <c r="AT47" s="249"/>
      <c r="AU47" s="249"/>
      <c r="AV47" s="249"/>
      <c r="AW47" s="249"/>
      <c r="AX47" s="249"/>
      <c r="AY47" s="249"/>
      <c r="AZ47" s="249"/>
      <c r="BA47" s="249"/>
      <c r="BB47" s="249"/>
      <c r="BC47" s="249"/>
      <c r="BD47" s="249"/>
      <c r="BE47" s="249"/>
      <c r="BF47" s="249"/>
      <c r="BG47" s="249"/>
      <c r="BH47" s="249"/>
      <c r="BI47" s="249"/>
      <c r="BJ47" s="249"/>
      <c r="BK47" s="249"/>
      <c r="BL47" s="249"/>
      <c r="BM47" s="249"/>
      <c r="BN47" s="249"/>
      <c r="BO47" s="249"/>
      <c r="BP47" s="157"/>
      <c r="BQ47" s="158"/>
      <c r="BR47" s="158"/>
      <c r="BS47" s="158"/>
      <c r="BT47" s="158"/>
      <c r="BU47" s="158"/>
      <c r="BV47" s="158"/>
      <c r="BW47" s="159"/>
      <c r="BX47" s="160"/>
      <c r="BY47" s="158"/>
      <c r="BZ47" s="158"/>
      <c r="CA47" s="158"/>
      <c r="CB47" s="158"/>
      <c r="CC47" s="158"/>
      <c r="CD47" s="158"/>
      <c r="CE47" s="158"/>
      <c r="CF47" s="158"/>
      <c r="CG47" s="158"/>
      <c r="CH47" s="158"/>
      <c r="CI47" s="158"/>
      <c r="CJ47" s="161"/>
      <c r="CK47" s="158"/>
      <c r="CL47" s="158"/>
      <c r="CM47" s="158"/>
      <c r="CN47" s="158"/>
      <c r="CO47" s="158"/>
      <c r="CP47" s="158"/>
      <c r="CQ47" s="158"/>
      <c r="CR47" s="159"/>
      <c r="CS47" s="162"/>
      <c r="CT47" s="163"/>
      <c r="CU47" s="163"/>
      <c r="CV47" s="163"/>
      <c r="CW47" s="163"/>
      <c r="CX47" s="163"/>
      <c r="CY47" s="163"/>
      <c r="CZ47" s="163"/>
      <c r="DA47" s="163"/>
      <c r="DB47" s="163"/>
      <c r="DC47" s="163"/>
      <c r="DD47" s="163"/>
      <c r="DE47" s="164"/>
      <c r="DF47" s="55"/>
      <c r="DG47" s="55"/>
      <c r="DH47" s="55"/>
      <c r="DI47" s="55"/>
      <c r="DJ47" s="162"/>
      <c r="DK47" s="163"/>
      <c r="DL47" s="163"/>
      <c r="DM47" s="163"/>
      <c r="DN47" s="163"/>
      <c r="DO47" s="163"/>
      <c r="DP47" s="163"/>
      <c r="DQ47" s="163"/>
      <c r="DR47" s="163"/>
      <c r="DS47" s="163"/>
      <c r="DT47" s="163"/>
      <c r="DU47" s="163"/>
      <c r="DV47" s="164"/>
      <c r="DW47" s="162"/>
      <c r="DX47" s="163"/>
      <c r="DY47" s="163"/>
      <c r="DZ47" s="163"/>
      <c r="EA47" s="163"/>
      <c r="EB47" s="163"/>
      <c r="EC47" s="163"/>
      <c r="ED47" s="163"/>
      <c r="EE47" s="163"/>
      <c r="EF47" s="163"/>
      <c r="EG47" s="163"/>
      <c r="EH47" s="163"/>
      <c r="EI47" s="164"/>
      <c r="EJ47" s="186"/>
      <c r="EK47" s="186"/>
      <c r="EL47" s="186"/>
      <c r="EM47" s="186"/>
      <c r="EN47" s="186"/>
      <c r="EO47" s="186"/>
      <c r="EP47" s="186"/>
      <c r="EQ47" s="186"/>
      <c r="ER47" s="186"/>
      <c r="ES47" s="186"/>
      <c r="ET47" s="186"/>
      <c r="EU47" s="186"/>
      <c r="EV47" s="186"/>
      <c r="EW47" s="186"/>
      <c r="EX47" s="186"/>
      <c r="EY47" s="186"/>
      <c r="EZ47" s="186"/>
      <c r="FA47" s="186"/>
      <c r="FB47" s="186"/>
      <c r="FC47" s="186"/>
      <c r="FD47" s="186"/>
      <c r="FE47" s="186"/>
      <c r="FF47" s="186"/>
      <c r="FG47" s="186"/>
      <c r="FH47" s="186"/>
      <c r="FI47" s="186"/>
      <c r="FJ47" s="186"/>
      <c r="FK47" s="186"/>
      <c r="FL47" s="186"/>
      <c r="FM47" s="186"/>
      <c r="FN47" s="186"/>
      <c r="FO47" s="186"/>
      <c r="FP47" s="186"/>
      <c r="FQ47" s="186"/>
      <c r="FR47" s="186"/>
      <c r="FS47" s="186"/>
      <c r="FT47" s="186"/>
      <c r="FU47" s="186"/>
      <c r="FV47" s="186"/>
      <c r="FW47" s="186"/>
      <c r="FX47" s="186"/>
      <c r="FY47" s="186"/>
      <c r="FZ47" s="186"/>
      <c r="GA47" s="186"/>
      <c r="GB47" s="186"/>
      <c r="GC47" s="186"/>
      <c r="GD47" s="186"/>
      <c r="GE47" s="186"/>
      <c r="GF47" s="186"/>
      <c r="GG47" s="186"/>
      <c r="GH47" s="186"/>
      <c r="GI47" s="186"/>
      <c r="GJ47" s="244"/>
      <c r="GK47" s="244"/>
      <c r="GL47" s="244"/>
      <c r="GM47" s="244"/>
      <c r="GN47" s="244"/>
      <c r="GO47" s="244"/>
      <c r="GP47" s="244"/>
      <c r="GQ47" s="244"/>
      <c r="GR47" s="244"/>
      <c r="GS47" s="244"/>
      <c r="GT47" s="244"/>
      <c r="GU47" s="244"/>
      <c r="GV47" s="154"/>
      <c r="GW47" s="82"/>
    </row>
    <row r="48" spans="1:205" s="8" customFormat="1" ht="11.25" customHeight="1" x14ac:dyDescent="0.2">
      <c r="A48" s="228" t="s">
        <v>65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8"/>
      <c r="AU48" s="228"/>
      <c r="AV48" s="228"/>
      <c r="AW48" s="228"/>
      <c r="AX48" s="228"/>
      <c r="AY48" s="228"/>
      <c r="AZ48" s="228"/>
      <c r="BA48" s="228"/>
      <c r="BB48" s="228"/>
      <c r="BC48" s="228"/>
      <c r="BD48" s="228"/>
      <c r="BE48" s="228"/>
      <c r="BF48" s="228"/>
      <c r="BG48" s="228"/>
      <c r="BH48" s="228"/>
      <c r="BI48" s="228"/>
      <c r="BJ48" s="228"/>
      <c r="BK48" s="228"/>
      <c r="BL48" s="228"/>
      <c r="BM48" s="228"/>
      <c r="BN48" s="228"/>
      <c r="BO48" s="228"/>
      <c r="BP48" s="233" t="s">
        <v>66</v>
      </c>
      <c r="BQ48" s="219"/>
      <c r="BR48" s="219"/>
      <c r="BS48" s="219"/>
      <c r="BT48" s="219"/>
      <c r="BU48" s="219"/>
      <c r="BV48" s="219"/>
      <c r="BW48" s="211"/>
      <c r="BX48" s="241" t="s">
        <v>38</v>
      </c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42"/>
      <c r="CK48" s="219"/>
      <c r="CL48" s="219"/>
      <c r="CM48" s="219"/>
      <c r="CN48" s="219"/>
      <c r="CO48" s="219"/>
      <c r="CP48" s="219"/>
      <c r="CQ48" s="219"/>
      <c r="CR48" s="211"/>
      <c r="CS48" s="190">
        <f>DF48+DG48+DI48</f>
        <v>109169587.71000001</v>
      </c>
      <c r="CT48" s="190"/>
      <c r="CU48" s="190"/>
      <c r="CV48" s="190"/>
      <c r="CW48" s="190"/>
      <c r="CX48" s="190"/>
      <c r="CY48" s="190"/>
      <c r="CZ48" s="190"/>
      <c r="DA48" s="190"/>
      <c r="DB48" s="190"/>
      <c r="DC48" s="190"/>
      <c r="DD48" s="190"/>
      <c r="DE48" s="190"/>
      <c r="DF48" s="53">
        <f>DF49+DF65+DF71+DF69+DF59</f>
        <v>89889618.700000003</v>
      </c>
      <c r="DG48" s="53">
        <f>DG49+DG65+DG71</f>
        <v>2450000</v>
      </c>
      <c r="DH48" s="53">
        <f>DH49+DH65+DH71</f>
        <v>0</v>
      </c>
      <c r="DI48" s="53">
        <f>DI49+DI65+DI71+DI69+DI59</f>
        <v>16829969.010000002</v>
      </c>
      <c r="DJ48" s="190" t="e">
        <f>DW48+EJ48+#REF!</f>
        <v>#REF!</v>
      </c>
      <c r="DK48" s="190"/>
      <c r="DL48" s="190"/>
      <c r="DM48" s="190"/>
      <c r="DN48" s="190"/>
      <c r="DO48" s="190"/>
      <c r="DP48" s="190"/>
      <c r="DQ48" s="190"/>
      <c r="DR48" s="190"/>
      <c r="DS48" s="190"/>
      <c r="DT48" s="190"/>
      <c r="DU48" s="190"/>
      <c r="DV48" s="190"/>
      <c r="DW48" s="220">
        <f>DW49+DW65+DW71</f>
        <v>96586521.229999989</v>
      </c>
      <c r="DX48" s="221"/>
      <c r="DY48" s="221"/>
      <c r="DZ48" s="221"/>
      <c r="EA48" s="221"/>
      <c r="EB48" s="221"/>
      <c r="EC48" s="221"/>
      <c r="ED48" s="221"/>
      <c r="EE48" s="221"/>
      <c r="EF48" s="221"/>
      <c r="EG48" s="221"/>
      <c r="EH48" s="221"/>
      <c r="EI48" s="222"/>
      <c r="EJ48" s="190">
        <v>0</v>
      </c>
      <c r="EK48" s="190"/>
      <c r="EL48" s="190"/>
      <c r="EM48" s="190"/>
      <c r="EN48" s="190"/>
      <c r="EO48" s="190"/>
      <c r="EP48" s="190"/>
      <c r="EQ48" s="190"/>
      <c r="ER48" s="190"/>
      <c r="ES48" s="190"/>
      <c r="ET48" s="190"/>
      <c r="EU48" s="190"/>
      <c r="EV48" s="190"/>
      <c r="EW48" s="190">
        <f>EW49+EW65+EW71</f>
        <v>96418885.620000005</v>
      </c>
      <c r="EX48" s="190"/>
      <c r="EY48" s="190"/>
      <c r="EZ48" s="190"/>
      <c r="FA48" s="190"/>
      <c r="FB48" s="190"/>
      <c r="FC48" s="190"/>
      <c r="FD48" s="190"/>
      <c r="FE48" s="190"/>
      <c r="FF48" s="190"/>
      <c r="FG48" s="190"/>
      <c r="FH48" s="190"/>
      <c r="FI48" s="190"/>
      <c r="FJ48" s="190">
        <f>FJ49+FJ65+FJ71</f>
        <v>0</v>
      </c>
      <c r="FK48" s="190"/>
      <c r="FL48" s="190"/>
      <c r="FM48" s="190"/>
      <c r="FN48" s="190"/>
      <c r="FO48" s="190"/>
      <c r="FP48" s="190"/>
      <c r="FQ48" s="190"/>
      <c r="FR48" s="190"/>
      <c r="FS48" s="190"/>
      <c r="FT48" s="190"/>
      <c r="FU48" s="190"/>
      <c r="FV48" s="190"/>
      <c r="FW48" s="190"/>
      <c r="FX48" s="190"/>
      <c r="FY48" s="190"/>
      <c r="FZ48" s="190"/>
      <c r="GA48" s="190"/>
      <c r="GB48" s="190"/>
      <c r="GC48" s="190"/>
      <c r="GD48" s="190"/>
      <c r="GE48" s="190"/>
      <c r="GF48" s="190"/>
      <c r="GG48" s="190"/>
      <c r="GH48" s="190"/>
      <c r="GI48" s="190"/>
      <c r="GJ48" s="203"/>
      <c r="GK48" s="203"/>
      <c r="GL48" s="203"/>
      <c r="GM48" s="203"/>
      <c r="GN48" s="203"/>
      <c r="GO48" s="203"/>
      <c r="GP48" s="203"/>
      <c r="GQ48" s="203"/>
      <c r="GR48" s="203"/>
      <c r="GS48" s="203"/>
      <c r="GT48" s="203"/>
      <c r="GU48" s="203"/>
      <c r="GV48" s="204"/>
      <c r="GW48" s="83"/>
    </row>
    <row r="49" spans="1:205" s="8" customFormat="1" ht="22.5" customHeight="1" x14ac:dyDescent="0.2">
      <c r="A49" s="28"/>
      <c r="B49" s="229" t="s">
        <v>214</v>
      </c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33" t="s">
        <v>67</v>
      </c>
      <c r="BQ49" s="219"/>
      <c r="BR49" s="219"/>
      <c r="BS49" s="219"/>
      <c r="BT49" s="219"/>
      <c r="BU49" s="219"/>
      <c r="BV49" s="219"/>
      <c r="BW49" s="211"/>
      <c r="BX49" s="241" t="s">
        <v>38</v>
      </c>
      <c r="BY49" s="219"/>
      <c r="BZ49" s="219"/>
      <c r="CA49" s="219"/>
      <c r="CB49" s="219"/>
      <c r="CC49" s="219"/>
      <c r="CD49" s="219"/>
      <c r="CE49" s="219"/>
      <c r="CF49" s="219"/>
      <c r="CG49" s="219"/>
      <c r="CH49" s="219"/>
      <c r="CI49" s="219"/>
      <c r="CJ49" s="242"/>
      <c r="CK49" s="219" t="s">
        <v>276</v>
      </c>
      <c r="CL49" s="219"/>
      <c r="CM49" s="219"/>
      <c r="CN49" s="219"/>
      <c r="CO49" s="219"/>
      <c r="CP49" s="219"/>
      <c r="CQ49" s="219"/>
      <c r="CR49" s="211"/>
      <c r="CS49" s="190">
        <f>DF49+DG49+DI49</f>
        <v>84294294.040000007</v>
      </c>
      <c r="CT49" s="190"/>
      <c r="CU49" s="190"/>
      <c r="CV49" s="190"/>
      <c r="CW49" s="190"/>
      <c r="CX49" s="190"/>
      <c r="CY49" s="190"/>
      <c r="CZ49" s="190"/>
      <c r="DA49" s="190"/>
      <c r="DB49" s="190"/>
      <c r="DC49" s="190"/>
      <c r="DD49" s="190"/>
      <c r="DE49" s="190"/>
      <c r="DF49" s="53">
        <f>DF50+DF55+DF53+DF52</f>
        <v>78797338.620000005</v>
      </c>
      <c r="DG49" s="70">
        <f t="shared" ref="DG49:DH49" si="1">DG50+DG55+DG53</f>
        <v>1600000</v>
      </c>
      <c r="DH49" s="70">
        <f t="shared" si="1"/>
        <v>0</v>
      </c>
      <c r="DI49" s="70">
        <f>DI50+DI55+DI53</f>
        <v>3896955.42</v>
      </c>
      <c r="DJ49" s="190" t="e">
        <f>DW49+DX49+DZ49+#REF!</f>
        <v>#REF!</v>
      </c>
      <c r="DK49" s="190"/>
      <c r="DL49" s="190"/>
      <c r="DM49" s="190"/>
      <c r="DN49" s="190"/>
      <c r="DO49" s="190"/>
      <c r="DP49" s="190"/>
      <c r="DQ49" s="190"/>
      <c r="DR49" s="190"/>
      <c r="DS49" s="190"/>
      <c r="DT49" s="190"/>
      <c r="DU49" s="190"/>
      <c r="DV49" s="190"/>
      <c r="DW49" s="220">
        <f>DW50+DW55+DW59+DW53</f>
        <v>78759714.659999996</v>
      </c>
      <c r="DX49" s="221"/>
      <c r="DY49" s="221"/>
      <c r="DZ49" s="221"/>
      <c r="EA49" s="221"/>
      <c r="EB49" s="221"/>
      <c r="EC49" s="221"/>
      <c r="ED49" s="221"/>
      <c r="EE49" s="221"/>
      <c r="EF49" s="221"/>
      <c r="EG49" s="221"/>
      <c r="EH49" s="221"/>
      <c r="EI49" s="222"/>
      <c r="EJ49" s="220">
        <f t="shared" ref="EJ49" si="2">EJ50+EJ55+EJ59+EJ53</f>
        <v>0</v>
      </c>
      <c r="EK49" s="221"/>
      <c r="EL49" s="221"/>
      <c r="EM49" s="221"/>
      <c r="EN49" s="221"/>
      <c r="EO49" s="221"/>
      <c r="EP49" s="221"/>
      <c r="EQ49" s="221"/>
      <c r="ER49" s="221"/>
      <c r="ES49" s="221"/>
      <c r="ET49" s="221"/>
      <c r="EU49" s="221"/>
      <c r="EV49" s="222"/>
      <c r="EW49" s="220">
        <f>EW50+EW55+EW59+EW53</f>
        <v>78559278.689999998</v>
      </c>
      <c r="EX49" s="221"/>
      <c r="EY49" s="221"/>
      <c r="EZ49" s="221"/>
      <c r="FA49" s="221"/>
      <c r="FB49" s="221"/>
      <c r="FC49" s="221"/>
      <c r="FD49" s="221"/>
      <c r="FE49" s="221"/>
      <c r="FF49" s="221"/>
      <c r="FG49" s="221"/>
      <c r="FH49" s="221"/>
      <c r="FI49" s="222"/>
      <c r="FJ49" s="220">
        <f t="shared" ref="FJ49" si="3">FJ50+FJ55+FJ59+FJ53</f>
        <v>0</v>
      </c>
      <c r="FK49" s="221"/>
      <c r="FL49" s="221"/>
      <c r="FM49" s="221"/>
      <c r="FN49" s="221"/>
      <c r="FO49" s="221"/>
      <c r="FP49" s="221"/>
      <c r="FQ49" s="221"/>
      <c r="FR49" s="221"/>
      <c r="FS49" s="221"/>
      <c r="FT49" s="221"/>
      <c r="FU49" s="221"/>
      <c r="FV49" s="222"/>
      <c r="FW49" s="220"/>
      <c r="FX49" s="221"/>
      <c r="FY49" s="221"/>
      <c r="FZ49" s="221"/>
      <c r="GA49" s="221"/>
      <c r="GB49" s="221"/>
      <c r="GC49" s="221"/>
      <c r="GD49" s="221"/>
      <c r="GE49" s="221"/>
      <c r="GF49" s="221"/>
      <c r="GG49" s="221"/>
      <c r="GH49" s="221"/>
      <c r="GI49" s="222"/>
      <c r="GJ49" s="204" t="s">
        <v>38</v>
      </c>
      <c r="GK49" s="245"/>
      <c r="GL49" s="245"/>
      <c r="GM49" s="245"/>
      <c r="GN49" s="245"/>
      <c r="GO49" s="245"/>
      <c r="GP49" s="245"/>
      <c r="GQ49" s="245"/>
      <c r="GR49" s="245"/>
      <c r="GS49" s="245"/>
      <c r="GT49" s="245"/>
      <c r="GU49" s="245"/>
      <c r="GV49" s="245"/>
      <c r="GW49" s="83"/>
    </row>
    <row r="50" spans="1:205" ht="22.5" customHeight="1" x14ac:dyDescent="0.2">
      <c r="A50" s="58"/>
      <c r="B50" s="156" t="s">
        <v>213</v>
      </c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7" t="s">
        <v>68</v>
      </c>
      <c r="BQ50" s="158"/>
      <c r="BR50" s="158"/>
      <c r="BS50" s="158"/>
      <c r="BT50" s="158"/>
      <c r="BU50" s="158"/>
      <c r="BV50" s="158"/>
      <c r="BW50" s="159"/>
      <c r="BX50" s="160" t="s">
        <v>69</v>
      </c>
      <c r="BY50" s="158"/>
      <c r="BZ50" s="158"/>
      <c r="CA50" s="158"/>
      <c r="CB50" s="158"/>
      <c r="CC50" s="158"/>
      <c r="CD50" s="158"/>
      <c r="CE50" s="158"/>
      <c r="CF50" s="158"/>
      <c r="CG50" s="158"/>
      <c r="CH50" s="158"/>
      <c r="CI50" s="158"/>
      <c r="CJ50" s="161"/>
      <c r="CK50" s="158" t="s">
        <v>277</v>
      </c>
      <c r="CL50" s="158"/>
      <c r="CM50" s="158"/>
      <c r="CN50" s="158"/>
      <c r="CO50" s="158"/>
      <c r="CP50" s="158"/>
      <c r="CQ50" s="158"/>
      <c r="CR50" s="159"/>
      <c r="CS50" s="190">
        <f>DF50+DG50+DI50</f>
        <v>75574905.590000004</v>
      </c>
      <c r="CT50" s="190"/>
      <c r="CU50" s="190"/>
      <c r="CV50" s="190"/>
      <c r="CW50" s="190"/>
      <c r="CX50" s="190"/>
      <c r="CY50" s="190"/>
      <c r="CZ50" s="190"/>
      <c r="DA50" s="190"/>
      <c r="DB50" s="190"/>
      <c r="DC50" s="190"/>
      <c r="DD50" s="190"/>
      <c r="DE50" s="190"/>
      <c r="DF50" s="99">
        <f>49071000+7287000+17625000+1104000-3700000</f>
        <v>71387000</v>
      </c>
      <c r="DG50" s="99">
        <v>1200000</v>
      </c>
      <c r="DH50" s="99"/>
      <c r="DI50" s="100">
        <f>2640000+190895.63+59997.86+97012.1</f>
        <v>2987905.59</v>
      </c>
      <c r="DJ50" s="202" t="e">
        <f>DW50+DX50+DZ50+#REF!</f>
        <v>#REF!</v>
      </c>
      <c r="DK50" s="202"/>
      <c r="DL50" s="202"/>
      <c r="DM50" s="202"/>
      <c r="DN50" s="202"/>
      <c r="DO50" s="202"/>
      <c r="DP50" s="202"/>
      <c r="DQ50" s="202"/>
      <c r="DR50" s="202"/>
      <c r="DS50" s="202"/>
      <c r="DT50" s="202"/>
      <c r="DU50" s="202"/>
      <c r="DV50" s="202"/>
      <c r="DW50" s="165">
        <f>49057000+7287000+13219000+1104000+2640000+193792.2+59997.86</f>
        <v>73560790.060000002</v>
      </c>
      <c r="DX50" s="188"/>
      <c r="DY50" s="188"/>
      <c r="DZ50" s="188"/>
      <c r="EA50" s="188"/>
      <c r="EB50" s="188"/>
      <c r="EC50" s="188"/>
      <c r="ED50" s="188"/>
      <c r="EE50" s="188"/>
      <c r="EF50" s="188"/>
      <c r="EG50" s="188"/>
      <c r="EH50" s="188"/>
      <c r="EI50" s="189"/>
      <c r="EJ50" s="165"/>
      <c r="EK50" s="188"/>
      <c r="EL50" s="188"/>
      <c r="EM50" s="188"/>
      <c r="EN50" s="188"/>
      <c r="EO50" s="188"/>
      <c r="EP50" s="188"/>
      <c r="EQ50" s="188"/>
      <c r="ER50" s="188"/>
      <c r="ES50" s="188"/>
      <c r="ET50" s="188"/>
      <c r="EU50" s="188"/>
      <c r="EV50" s="189"/>
      <c r="EW50" s="165">
        <f>48852000+7287000+13219000+1104000+2640000+197297.6+59997.86</f>
        <v>73359295.459999993</v>
      </c>
      <c r="EX50" s="188"/>
      <c r="EY50" s="188"/>
      <c r="EZ50" s="188"/>
      <c r="FA50" s="188"/>
      <c r="FB50" s="188"/>
      <c r="FC50" s="188"/>
      <c r="FD50" s="188"/>
      <c r="FE50" s="188"/>
      <c r="FF50" s="188"/>
      <c r="FG50" s="188"/>
      <c r="FH50" s="188"/>
      <c r="FI50" s="189"/>
      <c r="FJ50" s="165"/>
      <c r="FK50" s="188"/>
      <c r="FL50" s="188"/>
      <c r="FM50" s="188"/>
      <c r="FN50" s="188"/>
      <c r="FO50" s="188"/>
      <c r="FP50" s="188"/>
      <c r="FQ50" s="188"/>
      <c r="FR50" s="188"/>
      <c r="FS50" s="188"/>
      <c r="FT50" s="188"/>
      <c r="FU50" s="188"/>
      <c r="FV50" s="189"/>
      <c r="FW50" s="162"/>
      <c r="FX50" s="163"/>
      <c r="FY50" s="163"/>
      <c r="FZ50" s="163"/>
      <c r="GA50" s="163"/>
      <c r="GB50" s="163"/>
      <c r="GC50" s="163"/>
      <c r="GD50" s="163"/>
      <c r="GE50" s="163"/>
      <c r="GF50" s="163"/>
      <c r="GG50" s="163"/>
      <c r="GH50" s="163"/>
      <c r="GI50" s="164"/>
      <c r="GJ50" s="154" t="s">
        <v>38</v>
      </c>
      <c r="GK50" s="155"/>
      <c r="GL50" s="155"/>
      <c r="GM50" s="155"/>
      <c r="GN50" s="155"/>
      <c r="GO50" s="155"/>
      <c r="GP50" s="155"/>
      <c r="GQ50" s="155"/>
      <c r="GR50" s="155"/>
      <c r="GS50" s="155"/>
      <c r="GT50" s="155"/>
      <c r="GU50" s="155"/>
      <c r="GV50" s="155"/>
      <c r="GW50" s="82"/>
    </row>
    <row r="51" spans="1:205" x14ac:dyDescent="0.2">
      <c r="A51" s="61"/>
      <c r="B51" s="206" t="s">
        <v>215</v>
      </c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06"/>
      <c r="BN51" s="206"/>
      <c r="BO51" s="206"/>
      <c r="BP51" s="157"/>
      <c r="BQ51" s="158"/>
      <c r="BR51" s="158"/>
      <c r="BS51" s="158"/>
      <c r="BT51" s="158"/>
      <c r="BU51" s="158"/>
      <c r="BV51" s="158"/>
      <c r="BW51" s="159"/>
      <c r="BX51" s="160"/>
      <c r="BY51" s="158"/>
      <c r="BZ51" s="158"/>
      <c r="CA51" s="158"/>
      <c r="CB51" s="158"/>
      <c r="CC51" s="158"/>
      <c r="CD51" s="158"/>
      <c r="CE51" s="158"/>
      <c r="CF51" s="158"/>
      <c r="CG51" s="158"/>
      <c r="CH51" s="158"/>
      <c r="CI51" s="158"/>
      <c r="CJ51" s="161"/>
      <c r="CK51" s="158"/>
      <c r="CL51" s="158"/>
      <c r="CM51" s="158"/>
      <c r="CN51" s="158"/>
      <c r="CO51" s="158"/>
      <c r="CP51" s="158"/>
      <c r="CQ51" s="158"/>
      <c r="CR51" s="159"/>
      <c r="CS51" s="190">
        <f t="shared" ref="CS51:CS70" si="4">DF51+DG51+DI51</f>
        <v>0</v>
      </c>
      <c r="CT51" s="190"/>
      <c r="CU51" s="190"/>
      <c r="CV51" s="190"/>
      <c r="CW51" s="190"/>
      <c r="CX51" s="190"/>
      <c r="CY51" s="190"/>
      <c r="CZ51" s="190"/>
      <c r="DA51" s="190"/>
      <c r="DB51" s="190"/>
      <c r="DC51" s="190"/>
      <c r="DD51" s="190"/>
      <c r="DE51" s="190"/>
      <c r="DF51" s="99"/>
      <c r="DG51" s="99"/>
      <c r="DH51" s="99"/>
      <c r="DI51" s="100"/>
      <c r="DJ51" s="191">
        <f>DW51+DX51+DZ51</f>
        <v>0</v>
      </c>
      <c r="DK51" s="191"/>
      <c r="DL51" s="191"/>
      <c r="DM51" s="191"/>
      <c r="DN51" s="191"/>
      <c r="DO51" s="191"/>
      <c r="DP51" s="191"/>
      <c r="DQ51" s="191"/>
      <c r="DR51" s="191"/>
      <c r="DS51" s="191"/>
      <c r="DT51" s="191"/>
      <c r="DU51" s="191"/>
      <c r="DV51" s="191"/>
      <c r="DW51" s="165"/>
      <c r="DX51" s="188"/>
      <c r="DY51" s="188"/>
      <c r="DZ51" s="188"/>
      <c r="EA51" s="188"/>
      <c r="EB51" s="188"/>
      <c r="EC51" s="188"/>
      <c r="ED51" s="188"/>
      <c r="EE51" s="188"/>
      <c r="EF51" s="188"/>
      <c r="EG51" s="188"/>
      <c r="EH51" s="188"/>
      <c r="EI51" s="189"/>
      <c r="EJ51" s="165"/>
      <c r="EK51" s="188"/>
      <c r="EL51" s="188"/>
      <c r="EM51" s="188"/>
      <c r="EN51" s="188"/>
      <c r="EO51" s="188"/>
      <c r="EP51" s="188"/>
      <c r="EQ51" s="188"/>
      <c r="ER51" s="188"/>
      <c r="ES51" s="188"/>
      <c r="ET51" s="188"/>
      <c r="EU51" s="188"/>
      <c r="EV51" s="189"/>
      <c r="EW51" s="165"/>
      <c r="EX51" s="188"/>
      <c r="EY51" s="188"/>
      <c r="EZ51" s="188"/>
      <c r="FA51" s="188"/>
      <c r="FB51" s="188"/>
      <c r="FC51" s="188"/>
      <c r="FD51" s="188"/>
      <c r="FE51" s="188"/>
      <c r="FF51" s="188"/>
      <c r="FG51" s="188"/>
      <c r="FH51" s="188"/>
      <c r="FI51" s="189"/>
      <c r="FJ51" s="165"/>
      <c r="FK51" s="188"/>
      <c r="FL51" s="188"/>
      <c r="FM51" s="188"/>
      <c r="FN51" s="188"/>
      <c r="FO51" s="188"/>
      <c r="FP51" s="188"/>
      <c r="FQ51" s="188"/>
      <c r="FR51" s="188"/>
      <c r="FS51" s="188"/>
      <c r="FT51" s="188"/>
      <c r="FU51" s="188"/>
      <c r="FV51" s="189"/>
      <c r="FW51" s="162"/>
      <c r="FX51" s="163"/>
      <c r="FY51" s="163"/>
      <c r="FZ51" s="163"/>
      <c r="GA51" s="163"/>
      <c r="GB51" s="163"/>
      <c r="GC51" s="163"/>
      <c r="GD51" s="163"/>
      <c r="GE51" s="163"/>
      <c r="GF51" s="163"/>
      <c r="GG51" s="163"/>
      <c r="GH51" s="163"/>
      <c r="GI51" s="164"/>
      <c r="GJ51" s="154"/>
      <c r="GK51" s="155"/>
      <c r="GL51" s="155"/>
      <c r="GM51" s="155"/>
      <c r="GN51" s="155"/>
      <c r="GO51" s="155"/>
      <c r="GP51" s="155"/>
      <c r="GQ51" s="155"/>
      <c r="GR51" s="155"/>
      <c r="GS51" s="72"/>
      <c r="GT51" s="72"/>
      <c r="GU51" s="72"/>
      <c r="GV51" s="72"/>
      <c r="GW51" s="82"/>
    </row>
    <row r="52" spans="1:205" x14ac:dyDescent="0.2">
      <c r="A52" s="61"/>
      <c r="B52" s="206" t="s">
        <v>216</v>
      </c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06"/>
      <c r="BN52" s="206"/>
      <c r="BO52" s="206"/>
      <c r="BP52" s="157"/>
      <c r="BQ52" s="158"/>
      <c r="BR52" s="158"/>
      <c r="BS52" s="158"/>
      <c r="BT52" s="158"/>
      <c r="BU52" s="158"/>
      <c r="BV52" s="158"/>
      <c r="BW52" s="159"/>
      <c r="BX52" s="160" t="s">
        <v>69</v>
      </c>
      <c r="BY52" s="158"/>
      <c r="BZ52" s="158"/>
      <c r="CA52" s="158"/>
      <c r="CB52" s="158"/>
      <c r="CC52" s="158"/>
      <c r="CD52" s="158"/>
      <c r="CE52" s="158"/>
      <c r="CF52" s="158"/>
      <c r="CG52" s="158"/>
      <c r="CH52" s="158"/>
      <c r="CI52" s="158"/>
      <c r="CJ52" s="161"/>
      <c r="CK52" s="158" t="s">
        <v>312</v>
      </c>
      <c r="CL52" s="158"/>
      <c r="CM52" s="158"/>
      <c r="CN52" s="158"/>
      <c r="CO52" s="158"/>
      <c r="CP52" s="158"/>
      <c r="CQ52" s="158"/>
      <c r="CR52" s="159"/>
      <c r="CS52" s="190">
        <f t="shared" si="4"/>
        <v>0</v>
      </c>
      <c r="CT52" s="190"/>
      <c r="CU52" s="190"/>
      <c r="CV52" s="190"/>
      <c r="CW52" s="190"/>
      <c r="CX52" s="190"/>
      <c r="CY52" s="190"/>
      <c r="CZ52" s="190"/>
      <c r="DA52" s="190"/>
      <c r="DB52" s="190"/>
      <c r="DC52" s="190"/>
      <c r="DD52" s="190"/>
      <c r="DE52" s="190"/>
      <c r="DF52" s="99"/>
      <c r="DG52" s="99"/>
      <c r="DH52" s="99"/>
      <c r="DI52" s="100"/>
      <c r="DJ52" s="191">
        <f>DW52+DX52+DZ52</f>
        <v>0</v>
      </c>
      <c r="DK52" s="191"/>
      <c r="DL52" s="191"/>
      <c r="DM52" s="191"/>
      <c r="DN52" s="191"/>
      <c r="DO52" s="191"/>
      <c r="DP52" s="191"/>
      <c r="DQ52" s="191"/>
      <c r="DR52" s="191"/>
      <c r="DS52" s="191"/>
      <c r="DT52" s="191"/>
      <c r="DU52" s="191"/>
      <c r="DV52" s="191"/>
      <c r="DW52" s="165"/>
      <c r="DX52" s="188"/>
      <c r="DY52" s="188"/>
      <c r="DZ52" s="188"/>
      <c r="EA52" s="188"/>
      <c r="EB52" s="188"/>
      <c r="EC52" s="188"/>
      <c r="ED52" s="188"/>
      <c r="EE52" s="188"/>
      <c r="EF52" s="188"/>
      <c r="EG52" s="188"/>
      <c r="EH52" s="188"/>
      <c r="EI52" s="189"/>
      <c r="EJ52" s="165"/>
      <c r="EK52" s="188"/>
      <c r="EL52" s="188"/>
      <c r="EM52" s="188"/>
      <c r="EN52" s="188"/>
      <c r="EO52" s="188"/>
      <c r="EP52" s="188"/>
      <c r="EQ52" s="188"/>
      <c r="ER52" s="188"/>
      <c r="ES52" s="188"/>
      <c r="ET52" s="188"/>
      <c r="EU52" s="188"/>
      <c r="EV52" s="189"/>
      <c r="EW52" s="165"/>
      <c r="EX52" s="188"/>
      <c r="EY52" s="188"/>
      <c r="EZ52" s="188"/>
      <c r="FA52" s="188"/>
      <c r="FB52" s="188"/>
      <c r="FC52" s="188"/>
      <c r="FD52" s="188"/>
      <c r="FE52" s="188"/>
      <c r="FF52" s="188"/>
      <c r="FG52" s="188"/>
      <c r="FH52" s="188"/>
      <c r="FI52" s="189"/>
      <c r="FJ52" s="165"/>
      <c r="FK52" s="188"/>
      <c r="FL52" s="188"/>
      <c r="FM52" s="188"/>
      <c r="FN52" s="188"/>
      <c r="FO52" s="188"/>
      <c r="FP52" s="188"/>
      <c r="FQ52" s="188"/>
      <c r="FR52" s="188"/>
      <c r="FS52" s="188"/>
      <c r="FT52" s="188"/>
      <c r="FU52" s="188"/>
      <c r="FV52" s="189"/>
      <c r="FW52" s="162"/>
      <c r="FX52" s="163"/>
      <c r="FY52" s="163"/>
      <c r="FZ52" s="163"/>
      <c r="GA52" s="163"/>
      <c r="GB52" s="163"/>
      <c r="GC52" s="163"/>
      <c r="GD52" s="163"/>
      <c r="GE52" s="163"/>
      <c r="GF52" s="163"/>
      <c r="GG52" s="163"/>
      <c r="GH52" s="163"/>
      <c r="GI52" s="164"/>
      <c r="GJ52" s="154"/>
      <c r="GK52" s="155"/>
      <c r="GL52" s="155"/>
      <c r="GM52" s="155"/>
      <c r="GN52" s="155"/>
      <c r="GO52" s="155"/>
      <c r="GP52" s="155"/>
      <c r="GQ52" s="155"/>
      <c r="GR52" s="155"/>
      <c r="GS52" s="72"/>
      <c r="GT52" s="72"/>
      <c r="GU52" s="72"/>
      <c r="GV52" s="72"/>
      <c r="GW52" s="82"/>
    </row>
    <row r="53" spans="1:205" x14ac:dyDescent="0.2">
      <c r="A53" s="61"/>
      <c r="B53" s="206" t="s">
        <v>217</v>
      </c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6"/>
      <c r="BE53" s="206"/>
      <c r="BF53" s="206"/>
      <c r="BG53" s="206"/>
      <c r="BH53" s="206"/>
      <c r="BI53" s="206"/>
      <c r="BJ53" s="206"/>
      <c r="BK53" s="206"/>
      <c r="BL53" s="206"/>
      <c r="BM53" s="206"/>
      <c r="BN53" s="206"/>
      <c r="BO53" s="206"/>
      <c r="BP53" s="157" t="s">
        <v>70</v>
      </c>
      <c r="BQ53" s="158"/>
      <c r="BR53" s="158"/>
      <c r="BS53" s="158"/>
      <c r="BT53" s="158"/>
      <c r="BU53" s="158"/>
      <c r="BV53" s="158"/>
      <c r="BW53" s="159"/>
      <c r="BX53" s="160" t="s">
        <v>71</v>
      </c>
      <c r="BY53" s="158"/>
      <c r="BZ53" s="158"/>
      <c r="CA53" s="158"/>
      <c r="CB53" s="158"/>
      <c r="CC53" s="158"/>
      <c r="CD53" s="158"/>
      <c r="CE53" s="158"/>
      <c r="CF53" s="158"/>
      <c r="CG53" s="158"/>
      <c r="CH53" s="158"/>
      <c r="CI53" s="158"/>
      <c r="CJ53" s="161"/>
      <c r="CK53" s="158"/>
      <c r="CL53" s="158"/>
      <c r="CM53" s="158"/>
      <c r="CN53" s="158"/>
      <c r="CO53" s="158"/>
      <c r="CP53" s="158"/>
      <c r="CQ53" s="158"/>
      <c r="CR53" s="159"/>
      <c r="CS53" s="190">
        <f>DF53+DG53+DI53</f>
        <v>27600</v>
      </c>
      <c r="CT53" s="190"/>
      <c r="CU53" s="190"/>
      <c r="CV53" s="190"/>
      <c r="CW53" s="190"/>
      <c r="CX53" s="190"/>
      <c r="CY53" s="190"/>
      <c r="CZ53" s="190"/>
      <c r="DA53" s="190"/>
      <c r="DB53" s="190"/>
      <c r="DC53" s="190"/>
      <c r="DD53" s="190"/>
      <c r="DE53" s="190"/>
      <c r="DF53" s="99"/>
      <c r="DG53" s="99"/>
      <c r="DH53" s="99"/>
      <c r="DI53" s="100">
        <v>27600</v>
      </c>
      <c r="DJ53" s="191">
        <f>DW53+DX53+DZ53</f>
        <v>0</v>
      </c>
      <c r="DK53" s="191"/>
      <c r="DL53" s="191"/>
      <c r="DM53" s="191"/>
      <c r="DN53" s="191"/>
      <c r="DO53" s="191"/>
      <c r="DP53" s="191"/>
      <c r="DQ53" s="191"/>
      <c r="DR53" s="191"/>
      <c r="DS53" s="191"/>
      <c r="DT53" s="191"/>
      <c r="DU53" s="191"/>
      <c r="DV53" s="191"/>
      <c r="DW53" s="165"/>
      <c r="DX53" s="188"/>
      <c r="DY53" s="188"/>
      <c r="DZ53" s="188"/>
      <c r="EA53" s="188"/>
      <c r="EB53" s="188"/>
      <c r="EC53" s="188"/>
      <c r="ED53" s="188"/>
      <c r="EE53" s="188"/>
      <c r="EF53" s="188"/>
      <c r="EG53" s="188"/>
      <c r="EH53" s="188"/>
      <c r="EI53" s="189"/>
      <c r="EJ53" s="165"/>
      <c r="EK53" s="188"/>
      <c r="EL53" s="188"/>
      <c r="EM53" s="188"/>
      <c r="EN53" s="188"/>
      <c r="EO53" s="188"/>
      <c r="EP53" s="188"/>
      <c r="EQ53" s="188"/>
      <c r="ER53" s="188"/>
      <c r="ES53" s="188"/>
      <c r="ET53" s="188"/>
      <c r="EU53" s="188"/>
      <c r="EV53" s="189"/>
      <c r="EW53" s="165"/>
      <c r="EX53" s="188"/>
      <c r="EY53" s="188"/>
      <c r="EZ53" s="188"/>
      <c r="FA53" s="188"/>
      <c r="FB53" s="188"/>
      <c r="FC53" s="188"/>
      <c r="FD53" s="188"/>
      <c r="FE53" s="188"/>
      <c r="FF53" s="188"/>
      <c r="FG53" s="188"/>
      <c r="FH53" s="188"/>
      <c r="FI53" s="189"/>
      <c r="FJ53" s="165"/>
      <c r="FK53" s="188"/>
      <c r="FL53" s="188"/>
      <c r="FM53" s="188"/>
      <c r="FN53" s="188"/>
      <c r="FO53" s="188"/>
      <c r="FP53" s="188"/>
      <c r="FQ53" s="188"/>
      <c r="FR53" s="188"/>
      <c r="FS53" s="188"/>
      <c r="FT53" s="188"/>
      <c r="FU53" s="188"/>
      <c r="FV53" s="189"/>
      <c r="FW53" s="162"/>
      <c r="FX53" s="163"/>
      <c r="FY53" s="163"/>
      <c r="FZ53" s="163"/>
      <c r="GA53" s="163"/>
      <c r="GB53" s="163"/>
      <c r="GC53" s="163"/>
      <c r="GD53" s="163"/>
      <c r="GE53" s="163"/>
      <c r="GF53" s="163"/>
      <c r="GG53" s="163"/>
      <c r="GH53" s="163"/>
      <c r="GI53" s="164"/>
      <c r="GJ53" s="154"/>
      <c r="GK53" s="155"/>
      <c r="GL53" s="155"/>
      <c r="GM53" s="155"/>
      <c r="GN53" s="155"/>
      <c r="GO53" s="155"/>
      <c r="GP53" s="155"/>
      <c r="GQ53" s="155"/>
      <c r="GR53" s="155"/>
      <c r="GS53" s="72"/>
      <c r="GT53" s="72"/>
      <c r="GU53" s="72"/>
      <c r="GV53" s="72"/>
      <c r="GW53" s="82"/>
    </row>
    <row r="54" spans="1:205" ht="22.5" customHeight="1" x14ac:dyDescent="0.2">
      <c r="A54" s="61"/>
      <c r="B54" s="156" t="s">
        <v>72</v>
      </c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  <c r="BM54" s="156"/>
      <c r="BN54" s="156"/>
      <c r="BO54" s="156"/>
      <c r="BP54" s="157" t="s">
        <v>73</v>
      </c>
      <c r="BQ54" s="158"/>
      <c r="BR54" s="158"/>
      <c r="BS54" s="158"/>
      <c r="BT54" s="158"/>
      <c r="BU54" s="158"/>
      <c r="BV54" s="158"/>
      <c r="BW54" s="159"/>
      <c r="BX54" s="160" t="s">
        <v>74</v>
      </c>
      <c r="BY54" s="158"/>
      <c r="BZ54" s="158"/>
      <c r="CA54" s="158"/>
      <c r="CB54" s="158"/>
      <c r="CC54" s="158"/>
      <c r="CD54" s="158"/>
      <c r="CE54" s="158"/>
      <c r="CF54" s="158"/>
      <c r="CG54" s="158"/>
      <c r="CH54" s="158"/>
      <c r="CI54" s="158"/>
      <c r="CJ54" s="161"/>
      <c r="CK54" s="158"/>
      <c r="CL54" s="158"/>
      <c r="CM54" s="158"/>
      <c r="CN54" s="158"/>
      <c r="CO54" s="158"/>
      <c r="CP54" s="158"/>
      <c r="CQ54" s="158"/>
      <c r="CR54" s="159"/>
      <c r="CS54" s="190">
        <f t="shared" si="4"/>
        <v>0</v>
      </c>
      <c r="CT54" s="190"/>
      <c r="CU54" s="190"/>
      <c r="CV54" s="190"/>
      <c r="CW54" s="190"/>
      <c r="CX54" s="190"/>
      <c r="CY54" s="190"/>
      <c r="CZ54" s="190"/>
      <c r="DA54" s="190"/>
      <c r="DB54" s="190"/>
      <c r="DC54" s="190"/>
      <c r="DD54" s="190"/>
      <c r="DE54" s="190"/>
      <c r="DF54" s="99"/>
      <c r="DG54" s="99"/>
      <c r="DH54" s="99"/>
      <c r="DI54" s="100"/>
      <c r="DJ54" s="191">
        <f>DW54+DX54+DZ54</f>
        <v>0</v>
      </c>
      <c r="DK54" s="191"/>
      <c r="DL54" s="191"/>
      <c r="DM54" s="191"/>
      <c r="DN54" s="191"/>
      <c r="DO54" s="191"/>
      <c r="DP54" s="191"/>
      <c r="DQ54" s="191"/>
      <c r="DR54" s="191"/>
      <c r="DS54" s="191"/>
      <c r="DT54" s="191"/>
      <c r="DU54" s="191"/>
      <c r="DV54" s="191"/>
      <c r="DW54" s="165"/>
      <c r="DX54" s="188"/>
      <c r="DY54" s="188"/>
      <c r="DZ54" s="188"/>
      <c r="EA54" s="188"/>
      <c r="EB54" s="188"/>
      <c r="EC54" s="188"/>
      <c r="ED54" s="188"/>
      <c r="EE54" s="188"/>
      <c r="EF54" s="188"/>
      <c r="EG54" s="188"/>
      <c r="EH54" s="188"/>
      <c r="EI54" s="189"/>
      <c r="EJ54" s="165"/>
      <c r="EK54" s="188"/>
      <c r="EL54" s="188"/>
      <c r="EM54" s="188"/>
      <c r="EN54" s="188"/>
      <c r="EO54" s="188"/>
      <c r="EP54" s="188"/>
      <c r="EQ54" s="188"/>
      <c r="ER54" s="188"/>
      <c r="ES54" s="188"/>
      <c r="ET54" s="188"/>
      <c r="EU54" s="188"/>
      <c r="EV54" s="189"/>
      <c r="EW54" s="165"/>
      <c r="EX54" s="188"/>
      <c r="EY54" s="188"/>
      <c r="EZ54" s="188"/>
      <c r="FA54" s="188"/>
      <c r="FB54" s="188"/>
      <c r="FC54" s="188"/>
      <c r="FD54" s="188"/>
      <c r="FE54" s="188"/>
      <c r="FF54" s="188"/>
      <c r="FG54" s="188"/>
      <c r="FH54" s="188"/>
      <c r="FI54" s="189"/>
      <c r="FJ54" s="165"/>
      <c r="FK54" s="188"/>
      <c r="FL54" s="188"/>
      <c r="FM54" s="188"/>
      <c r="FN54" s="188"/>
      <c r="FO54" s="188"/>
      <c r="FP54" s="188"/>
      <c r="FQ54" s="188"/>
      <c r="FR54" s="188"/>
      <c r="FS54" s="188"/>
      <c r="FT54" s="188"/>
      <c r="FU54" s="188"/>
      <c r="FV54" s="189"/>
      <c r="FW54" s="162"/>
      <c r="FX54" s="163"/>
      <c r="FY54" s="163"/>
      <c r="FZ54" s="163"/>
      <c r="GA54" s="163"/>
      <c r="GB54" s="163"/>
      <c r="GC54" s="163"/>
      <c r="GD54" s="163"/>
      <c r="GE54" s="163"/>
      <c r="GF54" s="163"/>
      <c r="GG54" s="163"/>
      <c r="GH54" s="163"/>
      <c r="GI54" s="164"/>
      <c r="GJ54" s="154"/>
      <c r="GK54" s="155"/>
      <c r="GL54" s="155"/>
      <c r="GM54" s="155"/>
      <c r="GN54" s="155"/>
      <c r="GO54" s="155"/>
      <c r="GP54" s="155"/>
      <c r="GQ54" s="155"/>
      <c r="GR54" s="155"/>
      <c r="GS54" s="72"/>
      <c r="GT54" s="72"/>
      <c r="GU54" s="72"/>
      <c r="GV54" s="72"/>
      <c r="GW54" s="82"/>
    </row>
    <row r="55" spans="1:205" ht="22.5" customHeight="1" x14ac:dyDescent="0.2">
      <c r="A55" s="61"/>
      <c r="B55" s="156" t="s">
        <v>75</v>
      </c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56"/>
      <c r="BK55" s="156"/>
      <c r="BL55" s="156"/>
      <c r="BM55" s="156"/>
      <c r="BN55" s="156"/>
      <c r="BO55" s="156"/>
      <c r="BP55" s="157" t="s">
        <v>76</v>
      </c>
      <c r="BQ55" s="158"/>
      <c r="BR55" s="158"/>
      <c r="BS55" s="158"/>
      <c r="BT55" s="158"/>
      <c r="BU55" s="158"/>
      <c r="BV55" s="158"/>
      <c r="BW55" s="159"/>
      <c r="BX55" s="160" t="s">
        <v>77</v>
      </c>
      <c r="BY55" s="158"/>
      <c r="BZ55" s="158"/>
      <c r="CA55" s="158"/>
      <c r="CB55" s="158"/>
      <c r="CC55" s="158"/>
      <c r="CD55" s="158"/>
      <c r="CE55" s="158"/>
      <c r="CF55" s="158"/>
      <c r="CG55" s="158"/>
      <c r="CH55" s="158"/>
      <c r="CI55" s="158"/>
      <c r="CJ55" s="161"/>
      <c r="CK55" s="158" t="s">
        <v>278</v>
      </c>
      <c r="CL55" s="158"/>
      <c r="CM55" s="158"/>
      <c r="CN55" s="158"/>
      <c r="CO55" s="158"/>
      <c r="CP55" s="158"/>
      <c r="CQ55" s="158"/>
      <c r="CR55" s="159"/>
      <c r="CS55" s="190">
        <f t="shared" si="4"/>
        <v>8691788.4499999993</v>
      </c>
      <c r="CT55" s="190"/>
      <c r="CU55" s="190"/>
      <c r="CV55" s="190"/>
      <c r="CW55" s="190"/>
      <c r="CX55" s="190"/>
      <c r="CY55" s="190"/>
      <c r="CZ55" s="190"/>
      <c r="DA55" s="190"/>
      <c r="DB55" s="190"/>
      <c r="DC55" s="190"/>
      <c r="DD55" s="190"/>
      <c r="DE55" s="190"/>
      <c r="DF55" s="85">
        <f>DF57+DF58</f>
        <v>7410338.6200000001</v>
      </c>
      <c r="DG55" s="85">
        <v>400000</v>
      </c>
      <c r="DH55" s="85"/>
      <c r="DI55" s="103">
        <f>DI57</f>
        <v>881449.83</v>
      </c>
      <c r="DJ55" s="201" t="e">
        <f>DW55+DX55+DZ55+#REF!</f>
        <v>#REF!</v>
      </c>
      <c r="DK55" s="201"/>
      <c r="DL55" s="201"/>
      <c r="DM55" s="201"/>
      <c r="DN55" s="201"/>
      <c r="DO55" s="201"/>
      <c r="DP55" s="201"/>
      <c r="DQ55" s="201"/>
      <c r="DR55" s="201"/>
      <c r="DS55" s="201"/>
      <c r="DT55" s="201"/>
      <c r="DU55" s="201"/>
      <c r="DV55" s="201"/>
      <c r="DW55" s="175">
        <f>DW57</f>
        <v>5198924.5999999996</v>
      </c>
      <c r="DX55" s="176"/>
      <c r="DY55" s="176"/>
      <c r="DZ55" s="176"/>
      <c r="EA55" s="176"/>
      <c r="EB55" s="176"/>
      <c r="EC55" s="176"/>
      <c r="ED55" s="176"/>
      <c r="EE55" s="176"/>
      <c r="EF55" s="176"/>
      <c r="EG55" s="176"/>
      <c r="EH55" s="176"/>
      <c r="EI55" s="177"/>
      <c r="EJ55" s="175"/>
      <c r="EK55" s="176"/>
      <c r="EL55" s="176"/>
      <c r="EM55" s="176"/>
      <c r="EN55" s="176"/>
      <c r="EO55" s="176"/>
      <c r="EP55" s="176"/>
      <c r="EQ55" s="176"/>
      <c r="ER55" s="176"/>
      <c r="ES55" s="176"/>
      <c r="ET55" s="176"/>
      <c r="EU55" s="176"/>
      <c r="EV55" s="177"/>
      <c r="EW55" s="175">
        <f>EW57</f>
        <v>5199983.2299999995</v>
      </c>
      <c r="EX55" s="176"/>
      <c r="EY55" s="176"/>
      <c r="EZ55" s="176"/>
      <c r="FA55" s="176"/>
      <c r="FB55" s="176"/>
      <c r="FC55" s="176"/>
      <c r="FD55" s="176"/>
      <c r="FE55" s="176"/>
      <c r="FF55" s="176"/>
      <c r="FG55" s="176"/>
      <c r="FH55" s="176"/>
      <c r="FI55" s="177"/>
      <c r="FJ55" s="165"/>
      <c r="FK55" s="188"/>
      <c r="FL55" s="188"/>
      <c r="FM55" s="188"/>
      <c r="FN55" s="188"/>
      <c r="FO55" s="188"/>
      <c r="FP55" s="188"/>
      <c r="FQ55" s="188"/>
      <c r="FR55" s="188"/>
      <c r="FS55" s="188"/>
      <c r="FT55" s="188"/>
      <c r="FU55" s="188"/>
      <c r="FV55" s="189"/>
      <c r="FW55" s="162"/>
      <c r="FX55" s="163"/>
      <c r="FY55" s="163"/>
      <c r="FZ55" s="163"/>
      <c r="GA55" s="163"/>
      <c r="GB55" s="163"/>
      <c r="GC55" s="163"/>
      <c r="GD55" s="163"/>
      <c r="GE55" s="163"/>
      <c r="GF55" s="163"/>
      <c r="GG55" s="163"/>
      <c r="GH55" s="163"/>
      <c r="GI55" s="164"/>
      <c r="GJ55" s="154"/>
      <c r="GK55" s="155"/>
      <c r="GL55" s="155"/>
      <c r="GM55" s="155"/>
      <c r="GN55" s="155"/>
      <c r="GO55" s="155"/>
      <c r="GP55" s="155"/>
      <c r="GQ55" s="155"/>
      <c r="GR55" s="155"/>
      <c r="GS55" s="72"/>
      <c r="GT55" s="72"/>
      <c r="GU55" s="72"/>
      <c r="GV55" s="72"/>
      <c r="GW55" s="82"/>
    </row>
    <row r="56" spans="1:205" x14ac:dyDescent="0.2">
      <c r="A56" s="61"/>
      <c r="B56" s="156" t="s">
        <v>45</v>
      </c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7"/>
      <c r="BQ56" s="158"/>
      <c r="BR56" s="158"/>
      <c r="BS56" s="158"/>
      <c r="BT56" s="158"/>
      <c r="BU56" s="158"/>
      <c r="BV56" s="158"/>
      <c r="BW56" s="159"/>
      <c r="BX56" s="160"/>
      <c r="BY56" s="158"/>
      <c r="BZ56" s="158"/>
      <c r="CA56" s="158"/>
      <c r="CB56" s="158"/>
      <c r="CC56" s="158"/>
      <c r="CD56" s="158"/>
      <c r="CE56" s="158"/>
      <c r="CF56" s="158"/>
      <c r="CG56" s="158"/>
      <c r="CH56" s="158"/>
      <c r="CI56" s="158"/>
      <c r="CJ56" s="161"/>
      <c r="CK56" s="158"/>
      <c r="CL56" s="158"/>
      <c r="CM56" s="158"/>
      <c r="CN56" s="158"/>
      <c r="CO56" s="158"/>
      <c r="CP56" s="158"/>
      <c r="CQ56" s="158"/>
      <c r="CR56" s="159"/>
      <c r="CS56" s="190">
        <f t="shared" si="4"/>
        <v>0</v>
      </c>
      <c r="CT56" s="190"/>
      <c r="CU56" s="190"/>
      <c r="CV56" s="190"/>
      <c r="CW56" s="190"/>
      <c r="CX56" s="190"/>
      <c r="CY56" s="190"/>
      <c r="CZ56" s="190"/>
      <c r="DA56" s="190"/>
      <c r="DB56" s="190"/>
      <c r="DC56" s="190"/>
      <c r="DD56" s="190"/>
      <c r="DE56" s="190"/>
      <c r="DF56" s="85"/>
      <c r="DG56" s="85"/>
      <c r="DH56" s="85"/>
      <c r="DI56" s="103"/>
      <c r="DJ56" s="201">
        <f>DW56+DX56+DZ56</f>
        <v>0</v>
      </c>
      <c r="DK56" s="201"/>
      <c r="DL56" s="201"/>
      <c r="DM56" s="201"/>
      <c r="DN56" s="201"/>
      <c r="DO56" s="201"/>
      <c r="DP56" s="201"/>
      <c r="DQ56" s="201"/>
      <c r="DR56" s="201"/>
      <c r="DS56" s="201"/>
      <c r="DT56" s="201"/>
      <c r="DU56" s="201"/>
      <c r="DV56" s="201"/>
      <c r="DW56" s="175"/>
      <c r="DX56" s="176"/>
      <c r="DY56" s="176"/>
      <c r="DZ56" s="176"/>
      <c r="EA56" s="176"/>
      <c r="EB56" s="176"/>
      <c r="EC56" s="176"/>
      <c r="ED56" s="176"/>
      <c r="EE56" s="176"/>
      <c r="EF56" s="176"/>
      <c r="EG56" s="176"/>
      <c r="EH56" s="176"/>
      <c r="EI56" s="177"/>
      <c r="EJ56" s="175"/>
      <c r="EK56" s="176"/>
      <c r="EL56" s="176"/>
      <c r="EM56" s="176"/>
      <c r="EN56" s="176"/>
      <c r="EO56" s="176"/>
      <c r="EP56" s="176"/>
      <c r="EQ56" s="176"/>
      <c r="ER56" s="176"/>
      <c r="ES56" s="176"/>
      <c r="ET56" s="176"/>
      <c r="EU56" s="176"/>
      <c r="EV56" s="177"/>
      <c r="EW56" s="175"/>
      <c r="EX56" s="176"/>
      <c r="EY56" s="176"/>
      <c r="EZ56" s="176"/>
      <c r="FA56" s="176"/>
      <c r="FB56" s="176"/>
      <c r="FC56" s="176"/>
      <c r="FD56" s="176"/>
      <c r="FE56" s="176"/>
      <c r="FF56" s="176"/>
      <c r="FG56" s="176"/>
      <c r="FH56" s="176"/>
      <c r="FI56" s="177"/>
      <c r="FJ56" s="165"/>
      <c r="FK56" s="188"/>
      <c r="FL56" s="188"/>
      <c r="FM56" s="188"/>
      <c r="FN56" s="188"/>
      <c r="FO56" s="188"/>
      <c r="FP56" s="188"/>
      <c r="FQ56" s="188"/>
      <c r="FR56" s="188"/>
      <c r="FS56" s="188"/>
      <c r="FT56" s="188"/>
      <c r="FU56" s="188"/>
      <c r="FV56" s="189"/>
      <c r="FW56" s="162"/>
      <c r="FX56" s="163"/>
      <c r="FY56" s="163"/>
      <c r="FZ56" s="163"/>
      <c r="GA56" s="163"/>
      <c r="GB56" s="163"/>
      <c r="GC56" s="163"/>
      <c r="GD56" s="163"/>
      <c r="GE56" s="163"/>
      <c r="GF56" s="163"/>
      <c r="GG56" s="163"/>
      <c r="GH56" s="163"/>
      <c r="GI56" s="164"/>
      <c r="GJ56" s="154"/>
      <c r="GK56" s="155"/>
      <c r="GL56" s="155"/>
      <c r="GM56" s="155"/>
      <c r="GN56" s="155"/>
      <c r="GO56" s="155"/>
      <c r="GP56" s="155"/>
      <c r="GQ56" s="155"/>
      <c r="GR56" s="155"/>
      <c r="GS56" s="72"/>
      <c r="GT56" s="72"/>
      <c r="GU56" s="72"/>
      <c r="GV56" s="72"/>
      <c r="GW56" s="82"/>
    </row>
    <row r="57" spans="1:205" x14ac:dyDescent="0.2">
      <c r="A57" s="61"/>
      <c r="B57" s="156" t="s">
        <v>218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7" t="s">
        <v>78</v>
      </c>
      <c r="BQ57" s="158"/>
      <c r="BR57" s="158"/>
      <c r="BS57" s="158"/>
      <c r="BT57" s="158"/>
      <c r="BU57" s="158"/>
      <c r="BV57" s="158"/>
      <c r="BW57" s="159"/>
      <c r="BX57" s="160" t="s">
        <v>77</v>
      </c>
      <c r="BY57" s="158"/>
      <c r="BZ57" s="158"/>
      <c r="CA57" s="158"/>
      <c r="CB57" s="158"/>
      <c r="CC57" s="158"/>
      <c r="CD57" s="158"/>
      <c r="CE57" s="158"/>
      <c r="CF57" s="158"/>
      <c r="CG57" s="158"/>
      <c r="CH57" s="158"/>
      <c r="CI57" s="158"/>
      <c r="CJ57" s="161"/>
      <c r="CK57" s="158" t="s">
        <v>278</v>
      </c>
      <c r="CL57" s="158"/>
      <c r="CM57" s="158"/>
      <c r="CN57" s="158"/>
      <c r="CO57" s="158"/>
      <c r="CP57" s="158"/>
      <c r="CQ57" s="158"/>
      <c r="CR57" s="159"/>
      <c r="CS57" s="190">
        <f t="shared" si="4"/>
        <v>8291788.4500000002</v>
      </c>
      <c r="CT57" s="190"/>
      <c r="CU57" s="190"/>
      <c r="CV57" s="190"/>
      <c r="CW57" s="190"/>
      <c r="CX57" s="190"/>
      <c r="CY57" s="190"/>
      <c r="CZ57" s="190"/>
      <c r="DA57" s="190"/>
      <c r="DB57" s="190"/>
      <c r="DC57" s="190"/>
      <c r="DD57" s="190"/>
      <c r="DE57" s="190"/>
      <c r="DF57" s="99">
        <f>5323000+333000+1754338.62</f>
        <v>7410338.6200000001</v>
      </c>
      <c r="DG57" s="99"/>
      <c r="DH57" s="99"/>
      <c r="DI57" s="100">
        <f>8400+797280+57650.48+18119.35</f>
        <v>881449.83</v>
      </c>
      <c r="DJ57" s="202" t="e">
        <f>DW57+DX57+DZ57+#REF!</f>
        <v>#REF!</v>
      </c>
      <c r="DK57" s="202"/>
      <c r="DL57" s="202"/>
      <c r="DM57" s="202"/>
      <c r="DN57" s="202"/>
      <c r="DO57" s="202"/>
      <c r="DP57" s="202"/>
      <c r="DQ57" s="202"/>
      <c r="DR57" s="202"/>
      <c r="DS57" s="202"/>
      <c r="DT57" s="202"/>
      <c r="DU57" s="202"/>
      <c r="DV57" s="202"/>
      <c r="DW57" s="165">
        <f>3992000+333000+797280+58525.25+18119.35</f>
        <v>5198924.5999999996</v>
      </c>
      <c r="DX57" s="188"/>
      <c r="DY57" s="188"/>
      <c r="DZ57" s="188"/>
      <c r="EA57" s="188"/>
      <c r="EB57" s="188"/>
      <c r="EC57" s="188"/>
      <c r="ED57" s="188"/>
      <c r="EE57" s="188"/>
      <c r="EF57" s="188"/>
      <c r="EG57" s="188"/>
      <c r="EH57" s="188"/>
      <c r="EI57" s="189"/>
      <c r="EJ57" s="165"/>
      <c r="EK57" s="188"/>
      <c r="EL57" s="188"/>
      <c r="EM57" s="188"/>
      <c r="EN57" s="188"/>
      <c r="EO57" s="188"/>
      <c r="EP57" s="188"/>
      <c r="EQ57" s="188"/>
      <c r="ER57" s="188"/>
      <c r="ES57" s="188"/>
      <c r="ET57" s="188"/>
      <c r="EU57" s="188"/>
      <c r="EV57" s="189"/>
      <c r="EW57" s="165">
        <f>3992000+333000+797280+59583.88+18119.35</f>
        <v>5199983.2299999995</v>
      </c>
      <c r="EX57" s="188"/>
      <c r="EY57" s="188"/>
      <c r="EZ57" s="188"/>
      <c r="FA57" s="188"/>
      <c r="FB57" s="188"/>
      <c r="FC57" s="188"/>
      <c r="FD57" s="188"/>
      <c r="FE57" s="188"/>
      <c r="FF57" s="188"/>
      <c r="FG57" s="188"/>
      <c r="FH57" s="188"/>
      <c r="FI57" s="189"/>
      <c r="FJ57" s="165"/>
      <c r="FK57" s="188"/>
      <c r="FL57" s="188"/>
      <c r="FM57" s="188"/>
      <c r="FN57" s="188"/>
      <c r="FO57" s="188"/>
      <c r="FP57" s="188"/>
      <c r="FQ57" s="188"/>
      <c r="FR57" s="188"/>
      <c r="FS57" s="188"/>
      <c r="FT57" s="188"/>
      <c r="FU57" s="188"/>
      <c r="FV57" s="189"/>
      <c r="FW57" s="162"/>
      <c r="FX57" s="163"/>
      <c r="FY57" s="163"/>
      <c r="FZ57" s="163"/>
      <c r="GA57" s="163"/>
      <c r="GB57" s="163"/>
      <c r="GC57" s="163"/>
      <c r="GD57" s="163"/>
      <c r="GE57" s="163"/>
      <c r="GF57" s="163"/>
      <c r="GG57" s="163"/>
      <c r="GH57" s="163"/>
      <c r="GI57" s="164"/>
      <c r="GJ57" s="154"/>
      <c r="GK57" s="155"/>
      <c r="GL57" s="155"/>
      <c r="GM57" s="155"/>
      <c r="GN57" s="155"/>
      <c r="GO57" s="155"/>
      <c r="GP57" s="155"/>
      <c r="GQ57" s="155"/>
      <c r="GR57" s="155"/>
      <c r="GS57" s="72"/>
      <c r="GT57" s="72"/>
      <c r="GU57" s="72"/>
      <c r="GV57" s="72"/>
      <c r="GW57" s="82"/>
    </row>
    <row r="58" spans="1:205" x14ac:dyDescent="0.2">
      <c r="A58" s="61"/>
      <c r="B58" s="156" t="s">
        <v>79</v>
      </c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7" t="s">
        <v>80</v>
      </c>
      <c r="BQ58" s="158"/>
      <c r="BR58" s="158"/>
      <c r="BS58" s="158"/>
      <c r="BT58" s="158"/>
      <c r="BU58" s="158"/>
      <c r="BV58" s="158"/>
      <c r="BW58" s="159"/>
      <c r="BX58" s="160" t="s">
        <v>77</v>
      </c>
      <c r="BY58" s="158"/>
      <c r="BZ58" s="158"/>
      <c r="CA58" s="158"/>
      <c r="CB58" s="158"/>
      <c r="CC58" s="158"/>
      <c r="CD58" s="158"/>
      <c r="CE58" s="158"/>
      <c r="CF58" s="158"/>
      <c r="CG58" s="158"/>
      <c r="CH58" s="158"/>
      <c r="CI58" s="158"/>
      <c r="CJ58" s="161"/>
      <c r="CK58" s="158"/>
      <c r="CL58" s="158"/>
      <c r="CM58" s="158"/>
      <c r="CN58" s="158"/>
      <c r="CO58" s="158"/>
      <c r="CP58" s="158"/>
      <c r="CQ58" s="158"/>
      <c r="CR58" s="159"/>
      <c r="CS58" s="190">
        <f t="shared" si="4"/>
        <v>0</v>
      </c>
      <c r="CT58" s="190"/>
      <c r="CU58" s="190"/>
      <c r="CV58" s="190"/>
      <c r="CW58" s="190"/>
      <c r="CX58" s="190"/>
      <c r="CY58" s="190"/>
      <c r="CZ58" s="190"/>
      <c r="DA58" s="190"/>
      <c r="DB58" s="190"/>
      <c r="DC58" s="190"/>
      <c r="DD58" s="190"/>
      <c r="DE58" s="190"/>
      <c r="DF58" s="99"/>
      <c r="DG58" s="99"/>
      <c r="DH58" s="99"/>
      <c r="DI58" s="100"/>
      <c r="DJ58" s="191">
        <f t="shared" ref="DJ58:DJ70" si="5">DW58+DX58+DZ58</f>
        <v>0</v>
      </c>
      <c r="DK58" s="191"/>
      <c r="DL58" s="191"/>
      <c r="DM58" s="191"/>
      <c r="DN58" s="191"/>
      <c r="DO58" s="191"/>
      <c r="DP58" s="191"/>
      <c r="DQ58" s="191"/>
      <c r="DR58" s="191"/>
      <c r="DS58" s="191"/>
      <c r="DT58" s="191"/>
      <c r="DU58" s="191"/>
      <c r="DV58" s="191"/>
      <c r="DW58" s="165"/>
      <c r="DX58" s="188"/>
      <c r="DY58" s="188"/>
      <c r="DZ58" s="188"/>
      <c r="EA58" s="188"/>
      <c r="EB58" s="188"/>
      <c r="EC58" s="188"/>
      <c r="ED58" s="188"/>
      <c r="EE58" s="188"/>
      <c r="EF58" s="188"/>
      <c r="EG58" s="188"/>
      <c r="EH58" s="188"/>
      <c r="EI58" s="189"/>
      <c r="EJ58" s="165"/>
      <c r="EK58" s="188"/>
      <c r="EL58" s="188"/>
      <c r="EM58" s="188"/>
      <c r="EN58" s="188"/>
      <c r="EO58" s="188"/>
      <c r="EP58" s="188"/>
      <c r="EQ58" s="188"/>
      <c r="ER58" s="188"/>
      <c r="ES58" s="188"/>
      <c r="ET58" s="188"/>
      <c r="EU58" s="188"/>
      <c r="EV58" s="189"/>
      <c r="EW58" s="165"/>
      <c r="EX58" s="188"/>
      <c r="EY58" s="188"/>
      <c r="EZ58" s="188"/>
      <c r="FA58" s="188"/>
      <c r="FB58" s="188"/>
      <c r="FC58" s="188"/>
      <c r="FD58" s="188"/>
      <c r="FE58" s="188"/>
      <c r="FF58" s="188"/>
      <c r="FG58" s="188"/>
      <c r="FH58" s="188"/>
      <c r="FI58" s="189"/>
      <c r="FJ58" s="165"/>
      <c r="FK58" s="188"/>
      <c r="FL58" s="188"/>
      <c r="FM58" s="188"/>
      <c r="FN58" s="188"/>
      <c r="FO58" s="188"/>
      <c r="FP58" s="188"/>
      <c r="FQ58" s="188"/>
      <c r="FR58" s="188"/>
      <c r="FS58" s="188"/>
      <c r="FT58" s="188"/>
      <c r="FU58" s="188"/>
      <c r="FV58" s="189"/>
      <c r="FW58" s="162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4"/>
      <c r="GJ58" s="154"/>
      <c r="GK58" s="155"/>
      <c r="GL58" s="155"/>
      <c r="GM58" s="155"/>
      <c r="GN58" s="155"/>
      <c r="GO58" s="155"/>
      <c r="GP58" s="155"/>
      <c r="GQ58" s="155"/>
      <c r="GR58" s="155"/>
      <c r="GS58" s="72"/>
      <c r="GT58" s="72"/>
      <c r="GU58" s="72"/>
      <c r="GV58" s="72"/>
      <c r="GW58" s="82"/>
    </row>
    <row r="59" spans="1:205" x14ac:dyDescent="0.2">
      <c r="A59" s="61"/>
      <c r="B59" s="156" t="s">
        <v>219</v>
      </c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  <c r="BP59" s="157" t="s">
        <v>81</v>
      </c>
      <c r="BQ59" s="158"/>
      <c r="BR59" s="158"/>
      <c r="BS59" s="158"/>
      <c r="BT59" s="158"/>
      <c r="BU59" s="158"/>
      <c r="BV59" s="158"/>
      <c r="BW59" s="159"/>
      <c r="BX59" s="160" t="s">
        <v>82</v>
      </c>
      <c r="BY59" s="158"/>
      <c r="BZ59" s="158"/>
      <c r="CA59" s="158"/>
      <c r="CB59" s="158"/>
      <c r="CC59" s="158"/>
      <c r="CD59" s="158"/>
      <c r="CE59" s="158"/>
      <c r="CF59" s="158"/>
      <c r="CG59" s="158"/>
      <c r="CH59" s="158"/>
      <c r="CI59" s="158"/>
      <c r="CJ59" s="161"/>
      <c r="CK59" s="158"/>
      <c r="CL59" s="158"/>
      <c r="CM59" s="158"/>
      <c r="CN59" s="158"/>
      <c r="CO59" s="158"/>
      <c r="CP59" s="158"/>
      <c r="CQ59" s="158"/>
      <c r="CR59" s="159"/>
      <c r="CS59" s="190">
        <f t="shared" si="4"/>
        <v>0</v>
      </c>
      <c r="CT59" s="190"/>
      <c r="CU59" s="190"/>
      <c r="CV59" s="190"/>
      <c r="CW59" s="190"/>
      <c r="CX59" s="190"/>
      <c r="CY59" s="190"/>
      <c r="CZ59" s="190"/>
      <c r="DA59" s="190"/>
      <c r="DB59" s="190"/>
      <c r="DC59" s="190"/>
      <c r="DD59" s="190"/>
      <c r="DE59" s="190"/>
      <c r="DF59" s="53">
        <f>DF61</f>
        <v>0</v>
      </c>
      <c r="DG59" s="55"/>
      <c r="DH59" s="55"/>
      <c r="DI59" s="54">
        <f>DI62</f>
        <v>0</v>
      </c>
      <c r="DJ59" s="190">
        <f t="shared" si="5"/>
        <v>0</v>
      </c>
      <c r="DK59" s="190"/>
      <c r="DL59" s="190"/>
      <c r="DM59" s="190"/>
      <c r="DN59" s="190"/>
      <c r="DO59" s="190"/>
      <c r="DP59" s="190"/>
      <c r="DQ59" s="190"/>
      <c r="DR59" s="190"/>
      <c r="DS59" s="190"/>
      <c r="DT59" s="190"/>
      <c r="DU59" s="190"/>
      <c r="DV59" s="190"/>
      <c r="DW59" s="162">
        <f>DW61</f>
        <v>0</v>
      </c>
      <c r="DX59" s="163"/>
      <c r="DY59" s="163"/>
      <c r="DZ59" s="163"/>
      <c r="EA59" s="163"/>
      <c r="EB59" s="163"/>
      <c r="EC59" s="163"/>
      <c r="ED59" s="163"/>
      <c r="EE59" s="163"/>
      <c r="EF59" s="163"/>
      <c r="EG59" s="163"/>
      <c r="EH59" s="163"/>
      <c r="EI59" s="164"/>
      <c r="EJ59" s="162"/>
      <c r="EK59" s="163"/>
      <c r="EL59" s="163"/>
      <c r="EM59" s="163"/>
      <c r="EN59" s="163"/>
      <c r="EO59" s="163"/>
      <c r="EP59" s="163"/>
      <c r="EQ59" s="163"/>
      <c r="ER59" s="163"/>
      <c r="ES59" s="163"/>
      <c r="ET59" s="163"/>
      <c r="EU59" s="163"/>
      <c r="EV59" s="164"/>
      <c r="EW59" s="162">
        <f>EW61</f>
        <v>0</v>
      </c>
      <c r="EX59" s="163"/>
      <c r="EY59" s="163"/>
      <c r="EZ59" s="163"/>
      <c r="FA59" s="163"/>
      <c r="FB59" s="163"/>
      <c r="FC59" s="163"/>
      <c r="FD59" s="163"/>
      <c r="FE59" s="163"/>
      <c r="FF59" s="163"/>
      <c r="FG59" s="163"/>
      <c r="FH59" s="163"/>
      <c r="FI59" s="164"/>
      <c r="FJ59" s="162"/>
      <c r="FK59" s="163"/>
      <c r="FL59" s="163"/>
      <c r="FM59" s="163"/>
      <c r="FN59" s="163"/>
      <c r="FO59" s="163"/>
      <c r="FP59" s="163"/>
      <c r="FQ59" s="163"/>
      <c r="FR59" s="163"/>
      <c r="FS59" s="163"/>
      <c r="FT59" s="163"/>
      <c r="FU59" s="163"/>
      <c r="FV59" s="164"/>
      <c r="FW59" s="162"/>
      <c r="FX59" s="163"/>
      <c r="FY59" s="163"/>
      <c r="FZ59" s="163"/>
      <c r="GA59" s="163"/>
      <c r="GB59" s="163"/>
      <c r="GC59" s="163"/>
      <c r="GD59" s="163"/>
      <c r="GE59" s="163"/>
      <c r="GF59" s="163"/>
      <c r="GG59" s="163"/>
      <c r="GH59" s="163"/>
      <c r="GI59" s="164"/>
      <c r="GJ59" s="154"/>
      <c r="GK59" s="155"/>
      <c r="GL59" s="155"/>
      <c r="GM59" s="155"/>
      <c r="GN59" s="155"/>
      <c r="GO59" s="155"/>
      <c r="GP59" s="155"/>
      <c r="GQ59" s="155"/>
      <c r="GR59" s="155"/>
      <c r="GS59" s="72"/>
      <c r="GT59" s="72"/>
      <c r="GU59" s="72"/>
      <c r="GV59" s="72"/>
      <c r="GW59" s="82"/>
    </row>
    <row r="60" spans="1:205" x14ac:dyDescent="0.2">
      <c r="A60" s="61"/>
      <c r="B60" s="156" t="s">
        <v>45</v>
      </c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  <c r="BP60" s="157"/>
      <c r="BQ60" s="158"/>
      <c r="BR60" s="158"/>
      <c r="BS60" s="158"/>
      <c r="BT60" s="158"/>
      <c r="BU60" s="158"/>
      <c r="BV60" s="158"/>
      <c r="BW60" s="159"/>
      <c r="BX60" s="160"/>
      <c r="BY60" s="158"/>
      <c r="BZ60" s="158"/>
      <c r="CA60" s="158"/>
      <c r="CB60" s="158"/>
      <c r="CC60" s="158"/>
      <c r="CD60" s="158"/>
      <c r="CE60" s="158"/>
      <c r="CF60" s="158"/>
      <c r="CG60" s="158"/>
      <c r="CH60" s="158"/>
      <c r="CI60" s="158"/>
      <c r="CJ60" s="161"/>
      <c r="CK60" s="158"/>
      <c r="CL60" s="158"/>
      <c r="CM60" s="158"/>
      <c r="CN60" s="158"/>
      <c r="CO60" s="158"/>
      <c r="CP60" s="158"/>
      <c r="CQ60" s="158"/>
      <c r="CR60" s="159"/>
      <c r="CS60" s="190">
        <f t="shared" si="4"/>
        <v>0</v>
      </c>
      <c r="CT60" s="190"/>
      <c r="CU60" s="190"/>
      <c r="CV60" s="190"/>
      <c r="CW60" s="190"/>
      <c r="CX60" s="190"/>
      <c r="CY60" s="190"/>
      <c r="CZ60" s="190"/>
      <c r="DA60" s="190"/>
      <c r="DB60" s="190"/>
      <c r="DC60" s="190"/>
      <c r="DD60" s="190"/>
      <c r="DE60" s="190"/>
      <c r="DF60" s="99"/>
      <c r="DG60" s="99"/>
      <c r="DH60" s="99"/>
      <c r="DI60" s="100"/>
      <c r="DJ60" s="202">
        <f t="shared" si="5"/>
        <v>0</v>
      </c>
      <c r="DK60" s="202"/>
      <c r="DL60" s="202"/>
      <c r="DM60" s="202"/>
      <c r="DN60" s="202"/>
      <c r="DO60" s="202"/>
      <c r="DP60" s="202"/>
      <c r="DQ60" s="202"/>
      <c r="DR60" s="202"/>
      <c r="DS60" s="202"/>
      <c r="DT60" s="202"/>
      <c r="DU60" s="202"/>
      <c r="DV60" s="202"/>
      <c r="DW60" s="165"/>
      <c r="DX60" s="188"/>
      <c r="DY60" s="188"/>
      <c r="DZ60" s="188"/>
      <c r="EA60" s="188"/>
      <c r="EB60" s="188"/>
      <c r="EC60" s="188"/>
      <c r="ED60" s="188"/>
      <c r="EE60" s="188"/>
      <c r="EF60" s="188"/>
      <c r="EG60" s="188"/>
      <c r="EH60" s="188"/>
      <c r="EI60" s="189"/>
      <c r="EJ60" s="165"/>
      <c r="EK60" s="188"/>
      <c r="EL60" s="188"/>
      <c r="EM60" s="188"/>
      <c r="EN60" s="188"/>
      <c r="EO60" s="188"/>
      <c r="EP60" s="188"/>
      <c r="EQ60" s="188"/>
      <c r="ER60" s="188"/>
      <c r="ES60" s="188"/>
      <c r="ET60" s="188"/>
      <c r="EU60" s="188"/>
      <c r="EV60" s="189"/>
      <c r="EW60" s="165"/>
      <c r="EX60" s="188"/>
      <c r="EY60" s="188"/>
      <c r="EZ60" s="188"/>
      <c r="FA60" s="188"/>
      <c r="FB60" s="188"/>
      <c r="FC60" s="188"/>
      <c r="FD60" s="188"/>
      <c r="FE60" s="188"/>
      <c r="FF60" s="188"/>
      <c r="FG60" s="188"/>
      <c r="FH60" s="188"/>
      <c r="FI60" s="189"/>
      <c r="FJ60" s="165"/>
      <c r="FK60" s="188"/>
      <c r="FL60" s="188"/>
      <c r="FM60" s="188"/>
      <c r="FN60" s="188"/>
      <c r="FO60" s="188"/>
      <c r="FP60" s="188"/>
      <c r="FQ60" s="188"/>
      <c r="FR60" s="188"/>
      <c r="FS60" s="188"/>
      <c r="FT60" s="188"/>
      <c r="FU60" s="188"/>
      <c r="FV60" s="189"/>
      <c r="FW60" s="162"/>
      <c r="FX60" s="163"/>
      <c r="FY60" s="163"/>
      <c r="FZ60" s="163"/>
      <c r="GA60" s="163"/>
      <c r="GB60" s="163"/>
      <c r="GC60" s="163"/>
      <c r="GD60" s="163"/>
      <c r="GE60" s="163"/>
      <c r="GF60" s="163"/>
      <c r="GG60" s="163"/>
      <c r="GH60" s="163"/>
      <c r="GI60" s="164"/>
      <c r="GJ60" s="154"/>
      <c r="GK60" s="155"/>
      <c r="GL60" s="155"/>
      <c r="GM60" s="155"/>
      <c r="GN60" s="155"/>
      <c r="GO60" s="155"/>
      <c r="GP60" s="155"/>
      <c r="GQ60" s="155"/>
      <c r="GR60" s="155"/>
      <c r="GS60" s="72"/>
      <c r="GT60" s="72"/>
      <c r="GU60" s="72"/>
      <c r="GV60" s="72"/>
      <c r="GW60" s="82"/>
    </row>
    <row r="61" spans="1:205" ht="16.5" customHeight="1" x14ac:dyDescent="0.2">
      <c r="A61" s="58"/>
      <c r="B61" s="156" t="s">
        <v>220</v>
      </c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7" t="s">
        <v>83</v>
      </c>
      <c r="BQ61" s="158"/>
      <c r="BR61" s="158"/>
      <c r="BS61" s="158"/>
      <c r="BT61" s="158"/>
      <c r="BU61" s="158"/>
      <c r="BV61" s="158"/>
      <c r="BW61" s="159"/>
      <c r="BX61" s="160" t="s">
        <v>84</v>
      </c>
      <c r="BY61" s="158"/>
      <c r="BZ61" s="158"/>
      <c r="CA61" s="158"/>
      <c r="CB61" s="158"/>
      <c r="CC61" s="158"/>
      <c r="CD61" s="158"/>
      <c r="CE61" s="158"/>
      <c r="CF61" s="158"/>
      <c r="CG61" s="158"/>
      <c r="CH61" s="158"/>
      <c r="CI61" s="158"/>
      <c r="CJ61" s="161"/>
      <c r="CK61" s="158"/>
      <c r="CL61" s="158"/>
      <c r="CM61" s="158"/>
      <c r="CN61" s="158"/>
      <c r="CO61" s="158"/>
      <c r="CP61" s="158"/>
      <c r="CQ61" s="158"/>
      <c r="CR61" s="159"/>
      <c r="CS61" s="190">
        <f t="shared" si="4"/>
        <v>0</v>
      </c>
      <c r="CT61" s="190"/>
      <c r="CU61" s="190"/>
      <c r="CV61" s="190"/>
      <c r="CW61" s="190"/>
      <c r="CX61" s="190"/>
      <c r="CY61" s="190"/>
      <c r="CZ61" s="190"/>
      <c r="DA61" s="190"/>
      <c r="DB61" s="190"/>
      <c r="DC61" s="190"/>
      <c r="DD61" s="190"/>
      <c r="DE61" s="190"/>
      <c r="DF61" s="99">
        <v>0</v>
      </c>
      <c r="DG61" s="99"/>
      <c r="DH61" s="99"/>
      <c r="DI61" s="100"/>
      <c r="DJ61" s="202">
        <f t="shared" si="5"/>
        <v>0</v>
      </c>
      <c r="DK61" s="202"/>
      <c r="DL61" s="202"/>
      <c r="DM61" s="202"/>
      <c r="DN61" s="202"/>
      <c r="DO61" s="202"/>
      <c r="DP61" s="202"/>
      <c r="DQ61" s="202"/>
      <c r="DR61" s="202"/>
      <c r="DS61" s="202"/>
      <c r="DT61" s="202"/>
      <c r="DU61" s="202"/>
      <c r="DV61" s="202"/>
      <c r="DW61" s="165">
        <v>0</v>
      </c>
      <c r="DX61" s="188"/>
      <c r="DY61" s="188"/>
      <c r="DZ61" s="188"/>
      <c r="EA61" s="188"/>
      <c r="EB61" s="188"/>
      <c r="EC61" s="188"/>
      <c r="ED61" s="188"/>
      <c r="EE61" s="188"/>
      <c r="EF61" s="188"/>
      <c r="EG61" s="188"/>
      <c r="EH61" s="188"/>
      <c r="EI61" s="189"/>
      <c r="EJ61" s="165"/>
      <c r="EK61" s="188"/>
      <c r="EL61" s="188"/>
      <c r="EM61" s="188"/>
      <c r="EN61" s="188"/>
      <c r="EO61" s="188"/>
      <c r="EP61" s="188"/>
      <c r="EQ61" s="188"/>
      <c r="ER61" s="188"/>
      <c r="ES61" s="188"/>
      <c r="ET61" s="188"/>
      <c r="EU61" s="188"/>
      <c r="EV61" s="189"/>
      <c r="EW61" s="165">
        <v>0</v>
      </c>
      <c r="EX61" s="188"/>
      <c r="EY61" s="188"/>
      <c r="EZ61" s="188"/>
      <c r="FA61" s="188"/>
      <c r="FB61" s="188"/>
      <c r="FC61" s="188"/>
      <c r="FD61" s="188"/>
      <c r="FE61" s="188"/>
      <c r="FF61" s="188"/>
      <c r="FG61" s="188"/>
      <c r="FH61" s="188"/>
      <c r="FI61" s="189"/>
      <c r="FJ61" s="165"/>
      <c r="FK61" s="188"/>
      <c r="FL61" s="188"/>
      <c r="FM61" s="188"/>
      <c r="FN61" s="188"/>
      <c r="FO61" s="188"/>
      <c r="FP61" s="188"/>
      <c r="FQ61" s="188"/>
      <c r="FR61" s="188"/>
      <c r="FS61" s="188"/>
      <c r="FT61" s="188"/>
      <c r="FU61" s="188"/>
      <c r="FV61" s="189"/>
      <c r="FW61" s="162"/>
      <c r="FX61" s="163"/>
      <c r="FY61" s="163"/>
      <c r="FZ61" s="163"/>
      <c r="GA61" s="163"/>
      <c r="GB61" s="163"/>
      <c r="GC61" s="163"/>
      <c r="GD61" s="163"/>
      <c r="GE61" s="163"/>
      <c r="GF61" s="163"/>
      <c r="GG61" s="163"/>
      <c r="GH61" s="163"/>
      <c r="GI61" s="164"/>
      <c r="GJ61" s="154" t="s">
        <v>38</v>
      </c>
      <c r="GK61" s="155"/>
      <c r="GL61" s="155"/>
      <c r="GM61" s="155"/>
      <c r="GN61" s="155"/>
      <c r="GO61" s="155"/>
      <c r="GP61" s="155"/>
      <c r="GQ61" s="155"/>
      <c r="GR61" s="155"/>
      <c r="GS61" s="155"/>
      <c r="GT61" s="155"/>
      <c r="GU61" s="155"/>
      <c r="GV61" s="155"/>
      <c r="GW61" s="82"/>
    </row>
    <row r="62" spans="1:205" ht="21" customHeight="1" x14ac:dyDescent="0.2">
      <c r="A62" s="246" t="s">
        <v>293</v>
      </c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  <c r="AM62" s="247"/>
      <c r="AN62" s="247"/>
      <c r="AO62" s="247"/>
      <c r="AP62" s="247"/>
      <c r="AQ62" s="247"/>
      <c r="AR62" s="247"/>
      <c r="AS62" s="247"/>
      <c r="AT62" s="247"/>
      <c r="AU62" s="247"/>
      <c r="AV62" s="247"/>
      <c r="AW62" s="247"/>
      <c r="AX62" s="247"/>
      <c r="AY62" s="247"/>
      <c r="AZ62" s="247"/>
      <c r="BA62" s="247"/>
      <c r="BB62" s="247"/>
      <c r="BC62" s="247"/>
      <c r="BD62" s="247"/>
      <c r="BE62" s="247"/>
      <c r="BF62" s="247"/>
      <c r="BG62" s="247"/>
      <c r="BH62" s="247"/>
      <c r="BI62" s="247"/>
      <c r="BJ62" s="247"/>
      <c r="BK62" s="247"/>
      <c r="BL62" s="247"/>
      <c r="BM62" s="247"/>
      <c r="BN62" s="247"/>
      <c r="BO62" s="247"/>
      <c r="BP62" s="157" t="s">
        <v>289</v>
      </c>
      <c r="BQ62" s="158"/>
      <c r="BR62" s="158"/>
      <c r="BS62" s="158"/>
      <c r="BT62" s="158"/>
      <c r="BU62" s="158"/>
      <c r="BV62" s="158"/>
      <c r="BW62" s="159"/>
      <c r="BX62" s="160" t="s">
        <v>290</v>
      </c>
      <c r="BY62" s="158"/>
      <c r="BZ62" s="158"/>
      <c r="CA62" s="158"/>
      <c r="CB62" s="158"/>
      <c r="CC62" s="158"/>
      <c r="CD62" s="158"/>
      <c r="CE62" s="158"/>
      <c r="CF62" s="158"/>
      <c r="CG62" s="158"/>
      <c r="CH62" s="158"/>
      <c r="CI62" s="158"/>
      <c r="CJ62" s="161"/>
      <c r="CK62" s="158" t="s">
        <v>291</v>
      </c>
      <c r="CL62" s="158"/>
      <c r="CM62" s="158"/>
      <c r="CN62" s="158"/>
      <c r="CO62" s="158"/>
      <c r="CP62" s="158"/>
      <c r="CQ62" s="158"/>
      <c r="CR62" s="159"/>
      <c r="CS62" s="190">
        <f t="shared" si="4"/>
        <v>0</v>
      </c>
      <c r="CT62" s="190"/>
      <c r="CU62" s="190"/>
      <c r="CV62" s="190"/>
      <c r="CW62" s="190"/>
      <c r="CX62" s="190"/>
      <c r="CY62" s="190"/>
      <c r="CZ62" s="190"/>
      <c r="DA62" s="190"/>
      <c r="DB62" s="190"/>
      <c r="DC62" s="190"/>
      <c r="DD62" s="190"/>
      <c r="DE62" s="190"/>
      <c r="DF62" s="99"/>
      <c r="DG62" s="99"/>
      <c r="DH62" s="99"/>
      <c r="DI62" s="100"/>
      <c r="DJ62" s="191">
        <f t="shared" si="5"/>
        <v>0</v>
      </c>
      <c r="DK62" s="191"/>
      <c r="DL62" s="191"/>
      <c r="DM62" s="191"/>
      <c r="DN62" s="191"/>
      <c r="DO62" s="191"/>
      <c r="DP62" s="191"/>
      <c r="DQ62" s="191"/>
      <c r="DR62" s="191"/>
      <c r="DS62" s="191"/>
      <c r="DT62" s="191"/>
      <c r="DU62" s="191"/>
      <c r="DV62" s="191"/>
      <c r="DW62" s="165"/>
      <c r="DX62" s="188"/>
      <c r="DY62" s="188"/>
      <c r="DZ62" s="188"/>
      <c r="EA62" s="188"/>
      <c r="EB62" s="188"/>
      <c r="EC62" s="188"/>
      <c r="ED62" s="188"/>
      <c r="EE62" s="188"/>
      <c r="EF62" s="188"/>
      <c r="EG62" s="188"/>
      <c r="EH62" s="188"/>
      <c r="EI62" s="189"/>
      <c r="EJ62" s="165"/>
      <c r="EK62" s="188"/>
      <c r="EL62" s="188"/>
      <c r="EM62" s="188"/>
      <c r="EN62" s="188"/>
      <c r="EO62" s="188"/>
      <c r="EP62" s="188"/>
      <c r="EQ62" s="188"/>
      <c r="ER62" s="188"/>
      <c r="ES62" s="188"/>
      <c r="ET62" s="188"/>
      <c r="EU62" s="188"/>
      <c r="EV62" s="189"/>
      <c r="EW62" s="165"/>
      <c r="EX62" s="188"/>
      <c r="EY62" s="188"/>
      <c r="EZ62" s="188"/>
      <c r="FA62" s="188"/>
      <c r="FB62" s="188"/>
      <c r="FC62" s="188"/>
      <c r="FD62" s="188"/>
      <c r="FE62" s="188"/>
      <c r="FF62" s="188"/>
      <c r="FG62" s="188"/>
      <c r="FH62" s="188"/>
      <c r="FI62" s="189"/>
      <c r="FJ62" s="165"/>
      <c r="FK62" s="188"/>
      <c r="FL62" s="188"/>
      <c r="FM62" s="188"/>
      <c r="FN62" s="188"/>
      <c r="FO62" s="188"/>
      <c r="FP62" s="188"/>
      <c r="FQ62" s="188"/>
      <c r="FR62" s="188"/>
      <c r="FS62" s="188"/>
      <c r="FT62" s="188"/>
      <c r="FU62" s="188"/>
      <c r="FV62" s="189"/>
      <c r="FW62" s="162"/>
      <c r="FX62" s="163"/>
      <c r="FY62" s="163"/>
      <c r="FZ62" s="163"/>
      <c r="GA62" s="163"/>
      <c r="GB62" s="163"/>
      <c r="GC62" s="163"/>
      <c r="GD62" s="163"/>
      <c r="GE62" s="163"/>
      <c r="GF62" s="163"/>
      <c r="GG62" s="163"/>
      <c r="GH62" s="163"/>
      <c r="GI62" s="164"/>
      <c r="GJ62" s="154"/>
      <c r="GK62" s="155"/>
      <c r="GL62" s="155"/>
      <c r="GM62" s="155"/>
      <c r="GN62" s="155"/>
      <c r="GO62" s="155"/>
      <c r="GP62" s="155"/>
      <c r="GQ62" s="155"/>
      <c r="GR62" s="155"/>
      <c r="GS62" s="155"/>
      <c r="GT62" s="155"/>
      <c r="GU62" s="155"/>
      <c r="GV62" s="155"/>
      <c r="GW62" s="82"/>
    </row>
    <row r="63" spans="1:205" ht="27.75" customHeight="1" x14ac:dyDescent="0.2">
      <c r="A63" s="58"/>
      <c r="B63" s="156" t="s">
        <v>221</v>
      </c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57" t="s">
        <v>85</v>
      </c>
      <c r="BQ63" s="158"/>
      <c r="BR63" s="158"/>
      <c r="BS63" s="158"/>
      <c r="BT63" s="158"/>
      <c r="BU63" s="158"/>
      <c r="BV63" s="158"/>
      <c r="BW63" s="159"/>
      <c r="BX63" s="160" t="s">
        <v>86</v>
      </c>
      <c r="BY63" s="158"/>
      <c r="BZ63" s="158"/>
      <c r="CA63" s="158"/>
      <c r="CB63" s="158"/>
      <c r="CC63" s="158"/>
      <c r="CD63" s="158"/>
      <c r="CE63" s="158"/>
      <c r="CF63" s="158"/>
      <c r="CG63" s="158"/>
      <c r="CH63" s="158"/>
      <c r="CI63" s="158"/>
      <c r="CJ63" s="161"/>
      <c r="CK63" s="158"/>
      <c r="CL63" s="158"/>
      <c r="CM63" s="158"/>
      <c r="CN63" s="158"/>
      <c r="CO63" s="158"/>
      <c r="CP63" s="158"/>
      <c r="CQ63" s="158"/>
      <c r="CR63" s="159"/>
      <c r="CS63" s="190">
        <f t="shared" si="4"/>
        <v>0</v>
      </c>
      <c r="CT63" s="190"/>
      <c r="CU63" s="190"/>
      <c r="CV63" s="190"/>
      <c r="CW63" s="190"/>
      <c r="CX63" s="190"/>
      <c r="CY63" s="190"/>
      <c r="CZ63" s="190"/>
      <c r="DA63" s="190"/>
      <c r="DB63" s="190"/>
      <c r="DC63" s="190"/>
      <c r="DD63" s="190"/>
      <c r="DE63" s="190"/>
      <c r="DF63" s="99"/>
      <c r="DG63" s="99"/>
      <c r="DH63" s="99"/>
      <c r="DI63" s="100"/>
      <c r="DJ63" s="202">
        <f t="shared" si="5"/>
        <v>0</v>
      </c>
      <c r="DK63" s="202"/>
      <c r="DL63" s="202"/>
      <c r="DM63" s="202"/>
      <c r="DN63" s="202"/>
      <c r="DO63" s="202"/>
      <c r="DP63" s="202"/>
      <c r="DQ63" s="202"/>
      <c r="DR63" s="202"/>
      <c r="DS63" s="202"/>
      <c r="DT63" s="202"/>
      <c r="DU63" s="202"/>
      <c r="DV63" s="202"/>
      <c r="DW63" s="165"/>
      <c r="DX63" s="188"/>
      <c r="DY63" s="188"/>
      <c r="DZ63" s="188"/>
      <c r="EA63" s="188"/>
      <c r="EB63" s="188"/>
      <c r="EC63" s="188"/>
      <c r="ED63" s="188"/>
      <c r="EE63" s="188"/>
      <c r="EF63" s="188"/>
      <c r="EG63" s="188"/>
      <c r="EH63" s="188"/>
      <c r="EI63" s="189"/>
      <c r="EJ63" s="165"/>
      <c r="EK63" s="188"/>
      <c r="EL63" s="188"/>
      <c r="EM63" s="188"/>
      <c r="EN63" s="188"/>
      <c r="EO63" s="188"/>
      <c r="EP63" s="188"/>
      <c r="EQ63" s="188"/>
      <c r="ER63" s="188"/>
      <c r="ES63" s="188"/>
      <c r="ET63" s="188"/>
      <c r="EU63" s="188"/>
      <c r="EV63" s="189"/>
      <c r="EW63" s="165"/>
      <c r="EX63" s="188"/>
      <c r="EY63" s="188"/>
      <c r="EZ63" s="188"/>
      <c r="FA63" s="188"/>
      <c r="FB63" s="188"/>
      <c r="FC63" s="188"/>
      <c r="FD63" s="188"/>
      <c r="FE63" s="188"/>
      <c r="FF63" s="188"/>
      <c r="FG63" s="188"/>
      <c r="FH63" s="188"/>
      <c r="FI63" s="189"/>
      <c r="FJ63" s="165"/>
      <c r="FK63" s="188"/>
      <c r="FL63" s="188"/>
      <c r="FM63" s="188"/>
      <c r="FN63" s="188"/>
      <c r="FO63" s="188"/>
      <c r="FP63" s="188"/>
      <c r="FQ63" s="188"/>
      <c r="FR63" s="188"/>
      <c r="FS63" s="188"/>
      <c r="FT63" s="188"/>
      <c r="FU63" s="188"/>
      <c r="FV63" s="189"/>
      <c r="FW63" s="162"/>
      <c r="FX63" s="163"/>
      <c r="FY63" s="163"/>
      <c r="FZ63" s="163"/>
      <c r="GA63" s="163"/>
      <c r="GB63" s="163"/>
      <c r="GC63" s="163"/>
      <c r="GD63" s="163"/>
      <c r="GE63" s="163"/>
      <c r="GF63" s="163"/>
      <c r="GG63" s="163"/>
      <c r="GH63" s="163"/>
      <c r="GI63" s="164"/>
      <c r="GJ63" s="154" t="s">
        <v>38</v>
      </c>
      <c r="GK63" s="155"/>
      <c r="GL63" s="155"/>
      <c r="GM63" s="155"/>
      <c r="GN63" s="155"/>
      <c r="GO63" s="155"/>
      <c r="GP63" s="155"/>
      <c r="GQ63" s="155"/>
      <c r="GR63" s="155"/>
      <c r="GS63" s="155"/>
      <c r="GT63" s="155"/>
      <c r="GU63" s="155"/>
      <c r="GV63" s="155"/>
      <c r="GW63" s="82"/>
    </row>
    <row r="64" spans="1:205" ht="15" customHeight="1" x14ac:dyDescent="0.2">
      <c r="A64" s="58"/>
      <c r="B64" s="156" t="s">
        <v>222</v>
      </c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  <c r="BP64" s="157" t="s">
        <v>87</v>
      </c>
      <c r="BQ64" s="158"/>
      <c r="BR64" s="158"/>
      <c r="BS64" s="158"/>
      <c r="BT64" s="158"/>
      <c r="BU64" s="158"/>
      <c r="BV64" s="158"/>
      <c r="BW64" s="159"/>
      <c r="BX64" s="160" t="s">
        <v>88</v>
      </c>
      <c r="BY64" s="158"/>
      <c r="BZ64" s="158"/>
      <c r="CA64" s="158"/>
      <c r="CB64" s="158"/>
      <c r="CC64" s="158"/>
      <c r="CD64" s="158"/>
      <c r="CE64" s="158"/>
      <c r="CF64" s="158"/>
      <c r="CG64" s="158"/>
      <c r="CH64" s="158"/>
      <c r="CI64" s="158"/>
      <c r="CJ64" s="161"/>
      <c r="CK64" s="158"/>
      <c r="CL64" s="158"/>
      <c r="CM64" s="158"/>
      <c r="CN64" s="158"/>
      <c r="CO64" s="158"/>
      <c r="CP64" s="158"/>
      <c r="CQ64" s="158"/>
      <c r="CR64" s="159"/>
      <c r="CS64" s="190">
        <f t="shared" si="4"/>
        <v>0</v>
      </c>
      <c r="CT64" s="190"/>
      <c r="CU64" s="190"/>
      <c r="CV64" s="190"/>
      <c r="CW64" s="190"/>
      <c r="CX64" s="190"/>
      <c r="CY64" s="190"/>
      <c r="CZ64" s="190"/>
      <c r="DA64" s="190"/>
      <c r="DB64" s="190"/>
      <c r="DC64" s="190"/>
      <c r="DD64" s="190"/>
      <c r="DE64" s="190"/>
      <c r="DF64" s="99"/>
      <c r="DG64" s="99"/>
      <c r="DH64" s="99"/>
      <c r="DI64" s="100"/>
      <c r="DJ64" s="202">
        <f t="shared" si="5"/>
        <v>0</v>
      </c>
      <c r="DK64" s="202"/>
      <c r="DL64" s="202"/>
      <c r="DM64" s="202"/>
      <c r="DN64" s="202"/>
      <c r="DO64" s="202"/>
      <c r="DP64" s="202"/>
      <c r="DQ64" s="202"/>
      <c r="DR64" s="202"/>
      <c r="DS64" s="202"/>
      <c r="DT64" s="202"/>
      <c r="DU64" s="202"/>
      <c r="DV64" s="202"/>
      <c r="DW64" s="165"/>
      <c r="DX64" s="188"/>
      <c r="DY64" s="188"/>
      <c r="DZ64" s="188"/>
      <c r="EA64" s="188"/>
      <c r="EB64" s="188"/>
      <c r="EC64" s="188"/>
      <c r="ED64" s="188"/>
      <c r="EE64" s="188"/>
      <c r="EF64" s="188"/>
      <c r="EG64" s="188"/>
      <c r="EH64" s="188"/>
      <c r="EI64" s="189"/>
      <c r="EJ64" s="165"/>
      <c r="EK64" s="188"/>
      <c r="EL64" s="188"/>
      <c r="EM64" s="188"/>
      <c r="EN64" s="188"/>
      <c r="EO64" s="188"/>
      <c r="EP64" s="188"/>
      <c r="EQ64" s="188"/>
      <c r="ER64" s="188"/>
      <c r="ES64" s="188"/>
      <c r="ET64" s="188"/>
      <c r="EU64" s="188"/>
      <c r="EV64" s="189"/>
      <c r="EW64" s="165"/>
      <c r="EX64" s="188"/>
      <c r="EY64" s="188"/>
      <c r="EZ64" s="188"/>
      <c r="FA64" s="188"/>
      <c r="FB64" s="188"/>
      <c r="FC64" s="188"/>
      <c r="FD64" s="188"/>
      <c r="FE64" s="188"/>
      <c r="FF64" s="188"/>
      <c r="FG64" s="188"/>
      <c r="FH64" s="188"/>
      <c r="FI64" s="189"/>
      <c r="FJ64" s="165"/>
      <c r="FK64" s="188"/>
      <c r="FL64" s="188"/>
      <c r="FM64" s="188"/>
      <c r="FN64" s="188"/>
      <c r="FO64" s="188"/>
      <c r="FP64" s="188"/>
      <c r="FQ64" s="188"/>
      <c r="FR64" s="188"/>
      <c r="FS64" s="188"/>
      <c r="FT64" s="188"/>
      <c r="FU64" s="188"/>
      <c r="FV64" s="189"/>
      <c r="FW64" s="162"/>
      <c r="FX64" s="163"/>
      <c r="FY64" s="163"/>
      <c r="FZ64" s="163"/>
      <c r="GA64" s="163"/>
      <c r="GB64" s="163"/>
      <c r="GC64" s="163"/>
      <c r="GD64" s="163"/>
      <c r="GE64" s="163"/>
      <c r="GF64" s="163"/>
      <c r="GG64" s="163"/>
      <c r="GH64" s="163"/>
      <c r="GI64" s="164"/>
      <c r="GJ64" s="154" t="s">
        <v>38</v>
      </c>
      <c r="GK64" s="155"/>
      <c r="GL64" s="155"/>
      <c r="GM64" s="155"/>
      <c r="GN64" s="155"/>
      <c r="GO64" s="155"/>
      <c r="GP64" s="155"/>
      <c r="GQ64" s="155"/>
      <c r="GR64" s="155"/>
      <c r="GS64" s="155"/>
      <c r="GT64" s="155"/>
      <c r="GU64" s="155"/>
      <c r="GV64" s="155"/>
      <c r="GW64" s="82"/>
    </row>
    <row r="65" spans="1:210" s="8" customFormat="1" ht="11.1" customHeight="1" x14ac:dyDescent="0.2">
      <c r="A65" s="28"/>
      <c r="B65" s="229" t="s">
        <v>89</v>
      </c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  <c r="AJ65" s="229"/>
      <c r="AK65" s="229"/>
      <c r="AL65" s="229"/>
      <c r="AM65" s="229"/>
      <c r="AN65" s="229"/>
      <c r="AO65" s="229"/>
      <c r="AP65" s="229"/>
      <c r="AQ65" s="229"/>
      <c r="AR65" s="229"/>
      <c r="AS65" s="229"/>
      <c r="AT65" s="229"/>
      <c r="AU65" s="229"/>
      <c r="AV65" s="229"/>
      <c r="AW65" s="229"/>
      <c r="AX65" s="229"/>
      <c r="AY65" s="229"/>
      <c r="AZ65" s="229"/>
      <c r="BA65" s="229"/>
      <c r="BB65" s="229"/>
      <c r="BC65" s="229"/>
      <c r="BD65" s="229"/>
      <c r="BE65" s="229"/>
      <c r="BF65" s="229"/>
      <c r="BG65" s="229"/>
      <c r="BH65" s="229"/>
      <c r="BI65" s="229"/>
      <c r="BJ65" s="229"/>
      <c r="BK65" s="229"/>
      <c r="BL65" s="229"/>
      <c r="BM65" s="229"/>
      <c r="BN65" s="229"/>
      <c r="BO65" s="229"/>
      <c r="BP65" s="233" t="s">
        <v>90</v>
      </c>
      <c r="BQ65" s="219"/>
      <c r="BR65" s="219"/>
      <c r="BS65" s="219"/>
      <c r="BT65" s="219"/>
      <c r="BU65" s="219"/>
      <c r="BV65" s="219"/>
      <c r="BW65" s="211"/>
      <c r="BX65" s="241" t="s">
        <v>91</v>
      </c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42"/>
      <c r="CK65" s="219" t="s">
        <v>280</v>
      </c>
      <c r="CL65" s="219"/>
      <c r="CM65" s="219"/>
      <c r="CN65" s="219"/>
      <c r="CO65" s="219"/>
      <c r="CP65" s="219"/>
      <c r="CQ65" s="219"/>
      <c r="CR65" s="211"/>
      <c r="CS65" s="190">
        <f>DF65+DG65+DI65</f>
        <v>0</v>
      </c>
      <c r="CT65" s="190"/>
      <c r="CU65" s="190"/>
      <c r="CV65" s="190"/>
      <c r="CW65" s="190"/>
      <c r="CX65" s="190"/>
      <c r="CY65" s="190"/>
      <c r="CZ65" s="190"/>
      <c r="DA65" s="190"/>
      <c r="DB65" s="190"/>
      <c r="DC65" s="190"/>
      <c r="DD65" s="190"/>
      <c r="DE65" s="190"/>
      <c r="DF65" s="53">
        <f>DF66+DF67+DF68</f>
        <v>0</v>
      </c>
      <c r="DG65" s="53">
        <f>DG68</f>
        <v>0</v>
      </c>
      <c r="DH65" s="53"/>
      <c r="DI65" s="54">
        <f>DI68+DI66</f>
        <v>0</v>
      </c>
      <c r="DJ65" s="190">
        <f t="shared" si="5"/>
        <v>0</v>
      </c>
      <c r="DK65" s="190"/>
      <c r="DL65" s="190"/>
      <c r="DM65" s="190"/>
      <c r="DN65" s="190"/>
      <c r="DO65" s="190"/>
      <c r="DP65" s="190"/>
      <c r="DQ65" s="190"/>
      <c r="DR65" s="190"/>
      <c r="DS65" s="190"/>
      <c r="DT65" s="190"/>
      <c r="DU65" s="190"/>
      <c r="DV65" s="190"/>
      <c r="DW65" s="220">
        <f>DW66+DW67</f>
        <v>0</v>
      </c>
      <c r="DX65" s="221"/>
      <c r="DY65" s="221"/>
      <c r="DZ65" s="221"/>
      <c r="EA65" s="221"/>
      <c r="EB65" s="221"/>
      <c r="EC65" s="221"/>
      <c r="ED65" s="221"/>
      <c r="EE65" s="221"/>
      <c r="EF65" s="221"/>
      <c r="EG65" s="221"/>
      <c r="EH65" s="221"/>
      <c r="EI65" s="222"/>
      <c r="EJ65" s="220">
        <f>EJ66+EJ67</f>
        <v>0</v>
      </c>
      <c r="EK65" s="221"/>
      <c r="EL65" s="221"/>
      <c r="EM65" s="221"/>
      <c r="EN65" s="221"/>
      <c r="EO65" s="221"/>
      <c r="EP65" s="221"/>
      <c r="EQ65" s="221"/>
      <c r="ER65" s="221"/>
      <c r="ES65" s="221"/>
      <c r="ET65" s="221"/>
      <c r="EU65" s="221"/>
      <c r="EV65" s="222"/>
      <c r="EW65" s="220">
        <f>EW66+EW67</f>
        <v>0</v>
      </c>
      <c r="EX65" s="221"/>
      <c r="EY65" s="221"/>
      <c r="EZ65" s="221"/>
      <c r="FA65" s="221"/>
      <c r="FB65" s="221"/>
      <c r="FC65" s="221"/>
      <c r="FD65" s="221"/>
      <c r="FE65" s="221"/>
      <c r="FF65" s="221"/>
      <c r="FG65" s="221"/>
      <c r="FH65" s="221"/>
      <c r="FI65" s="222"/>
      <c r="FJ65" s="220"/>
      <c r="FK65" s="221"/>
      <c r="FL65" s="221"/>
      <c r="FM65" s="221"/>
      <c r="FN65" s="221"/>
      <c r="FO65" s="221"/>
      <c r="FP65" s="221"/>
      <c r="FQ65" s="221"/>
      <c r="FR65" s="221"/>
      <c r="FS65" s="221"/>
      <c r="FT65" s="221"/>
      <c r="FU65" s="221"/>
      <c r="FV65" s="222"/>
      <c r="FW65" s="220"/>
      <c r="FX65" s="221"/>
      <c r="FY65" s="221"/>
      <c r="FZ65" s="221"/>
      <c r="GA65" s="221"/>
      <c r="GB65" s="221"/>
      <c r="GC65" s="221"/>
      <c r="GD65" s="221"/>
      <c r="GE65" s="221"/>
      <c r="GF65" s="221"/>
      <c r="GG65" s="221"/>
      <c r="GH65" s="221"/>
      <c r="GI65" s="222"/>
      <c r="GJ65" s="204" t="s">
        <v>38</v>
      </c>
      <c r="GK65" s="245"/>
      <c r="GL65" s="245"/>
      <c r="GM65" s="245"/>
      <c r="GN65" s="245"/>
      <c r="GO65" s="245"/>
      <c r="GP65" s="245"/>
      <c r="GQ65" s="245"/>
      <c r="GR65" s="245"/>
      <c r="GS65" s="245"/>
      <c r="GT65" s="245"/>
      <c r="GU65" s="245"/>
      <c r="GV65" s="245"/>
      <c r="GW65" s="83"/>
    </row>
    <row r="66" spans="1:210" ht="21" customHeight="1" x14ac:dyDescent="0.2">
      <c r="A66" s="58"/>
      <c r="B66" s="156" t="s">
        <v>292</v>
      </c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7" t="s">
        <v>92</v>
      </c>
      <c r="BQ66" s="158"/>
      <c r="BR66" s="158"/>
      <c r="BS66" s="158"/>
      <c r="BT66" s="158"/>
      <c r="BU66" s="158"/>
      <c r="BV66" s="158"/>
      <c r="BW66" s="159"/>
      <c r="BX66" s="160" t="s">
        <v>93</v>
      </c>
      <c r="BY66" s="158"/>
      <c r="BZ66" s="158"/>
      <c r="CA66" s="158"/>
      <c r="CB66" s="158"/>
      <c r="CC66" s="158"/>
      <c r="CD66" s="158"/>
      <c r="CE66" s="158"/>
      <c r="CF66" s="158"/>
      <c r="CG66" s="158"/>
      <c r="CH66" s="158"/>
      <c r="CI66" s="158"/>
      <c r="CJ66" s="161"/>
      <c r="CK66" s="158" t="s">
        <v>279</v>
      </c>
      <c r="CL66" s="158"/>
      <c r="CM66" s="158"/>
      <c r="CN66" s="158"/>
      <c r="CO66" s="158"/>
      <c r="CP66" s="158"/>
      <c r="CQ66" s="158"/>
      <c r="CR66" s="159"/>
      <c r="CS66" s="190">
        <f t="shared" si="4"/>
        <v>0</v>
      </c>
      <c r="CT66" s="190"/>
      <c r="CU66" s="190"/>
      <c r="CV66" s="190"/>
      <c r="CW66" s="190"/>
      <c r="CX66" s="190"/>
      <c r="CY66" s="190"/>
      <c r="CZ66" s="190"/>
      <c r="DA66" s="190"/>
      <c r="DB66" s="190"/>
      <c r="DC66" s="190"/>
      <c r="DD66" s="190"/>
      <c r="DE66" s="190"/>
      <c r="DF66" s="55"/>
      <c r="DG66" s="55"/>
      <c r="DH66" s="55"/>
      <c r="DI66" s="52"/>
      <c r="DJ66" s="190">
        <f t="shared" si="5"/>
        <v>0</v>
      </c>
      <c r="DK66" s="190"/>
      <c r="DL66" s="190"/>
      <c r="DM66" s="190"/>
      <c r="DN66" s="190"/>
      <c r="DO66" s="190"/>
      <c r="DP66" s="190"/>
      <c r="DQ66" s="190"/>
      <c r="DR66" s="190"/>
      <c r="DS66" s="190"/>
      <c r="DT66" s="190"/>
      <c r="DU66" s="190"/>
      <c r="DV66" s="190"/>
      <c r="DW66" s="162"/>
      <c r="DX66" s="163"/>
      <c r="DY66" s="163"/>
      <c r="DZ66" s="163"/>
      <c r="EA66" s="163"/>
      <c r="EB66" s="163"/>
      <c r="EC66" s="163"/>
      <c r="ED66" s="163"/>
      <c r="EE66" s="163"/>
      <c r="EF66" s="163"/>
      <c r="EG66" s="163"/>
      <c r="EH66" s="163"/>
      <c r="EI66" s="164"/>
      <c r="EJ66" s="162"/>
      <c r="EK66" s="163"/>
      <c r="EL66" s="163"/>
      <c r="EM66" s="163"/>
      <c r="EN66" s="163"/>
      <c r="EO66" s="163"/>
      <c r="EP66" s="163"/>
      <c r="EQ66" s="163"/>
      <c r="ER66" s="163"/>
      <c r="ES66" s="163"/>
      <c r="ET66" s="163"/>
      <c r="EU66" s="163"/>
      <c r="EV66" s="164"/>
      <c r="EW66" s="162"/>
      <c r="EX66" s="163"/>
      <c r="EY66" s="163"/>
      <c r="EZ66" s="163"/>
      <c r="FA66" s="163"/>
      <c r="FB66" s="163"/>
      <c r="FC66" s="163"/>
      <c r="FD66" s="163"/>
      <c r="FE66" s="163"/>
      <c r="FF66" s="163"/>
      <c r="FG66" s="163"/>
      <c r="FH66" s="163"/>
      <c r="FI66" s="164"/>
      <c r="FJ66" s="162"/>
      <c r="FK66" s="163"/>
      <c r="FL66" s="163"/>
      <c r="FM66" s="163"/>
      <c r="FN66" s="163"/>
      <c r="FO66" s="163"/>
      <c r="FP66" s="163"/>
      <c r="FQ66" s="163"/>
      <c r="FR66" s="163"/>
      <c r="FS66" s="163"/>
      <c r="FT66" s="163"/>
      <c r="FU66" s="163"/>
      <c r="FV66" s="164"/>
      <c r="FW66" s="162"/>
      <c r="FX66" s="163"/>
      <c r="FY66" s="163"/>
      <c r="FZ66" s="163"/>
      <c r="GA66" s="163"/>
      <c r="GB66" s="163"/>
      <c r="GC66" s="163"/>
      <c r="GD66" s="163"/>
      <c r="GE66" s="163"/>
      <c r="GF66" s="163"/>
      <c r="GG66" s="163"/>
      <c r="GH66" s="163"/>
      <c r="GI66" s="164"/>
      <c r="GJ66" s="154" t="s">
        <v>38</v>
      </c>
      <c r="GK66" s="155"/>
      <c r="GL66" s="155"/>
      <c r="GM66" s="155"/>
      <c r="GN66" s="155"/>
      <c r="GO66" s="155"/>
      <c r="GP66" s="155"/>
      <c r="GQ66" s="155"/>
      <c r="GR66" s="155"/>
      <c r="GS66" s="155"/>
      <c r="GT66" s="155"/>
      <c r="GU66" s="155"/>
      <c r="GV66" s="155"/>
      <c r="GW66" s="82"/>
    </row>
    <row r="67" spans="1:210" x14ac:dyDescent="0.2">
      <c r="A67" s="58"/>
      <c r="B67" s="156" t="s">
        <v>223</v>
      </c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7" t="s">
        <v>94</v>
      </c>
      <c r="BQ67" s="158"/>
      <c r="BR67" s="158"/>
      <c r="BS67" s="158"/>
      <c r="BT67" s="158"/>
      <c r="BU67" s="158"/>
      <c r="BV67" s="158"/>
      <c r="BW67" s="159"/>
      <c r="BX67" s="160" t="s">
        <v>95</v>
      </c>
      <c r="BY67" s="158"/>
      <c r="BZ67" s="158"/>
      <c r="CA67" s="158"/>
      <c r="CB67" s="158"/>
      <c r="CC67" s="158"/>
      <c r="CD67" s="158"/>
      <c r="CE67" s="158"/>
      <c r="CF67" s="158"/>
      <c r="CG67" s="158"/>
      <c r="CH67" s="158"/>
      <c r="CI67" s="158"/>
      <c r="CJ67" s="161"/>
      <c r="CK67" s="158" t="s">
        <v>279</v>
      </c>
      <c r="CL67" s="158"/>
      <c r="CM67" s="158"/>
      <c r="CN67" s="158"/>
      <c r="CO67" s="158"/>
      <c r="CP67" s="158"/>
      <c r="CQ67" s="158"/>
      <c r="CR67" s="159"/>
      <c r="CS67" s="190">
        <f t="shared" si="4"/>
        <v>0</v>
      </c>
      <c r="CT67" s="190"/>
      <c r="CU67" s="190"/>
      <c r="CV67" s="190"/>
      <c r="CW67" s="190"/>
      <c r="CX67" s="190"/>
      <c r="CY67" s="190"/>
      <c r="CZ67" s="190"/>
      <c r="DA67" s="190"/>
      <c r="DB67" s="190"/>
      <c r="DC67" s="190"/>
      <c r="DD67" s="190"/>
      <c r="DE67" s="190"/>
      <c r="DF67" s="55"/>
      <c r="DG67" s="69"/>
      <c r="DH67" s="55"/>
      <c r="DI67" s="52"/>
      <c r="DJ67" s="190">
        <f t="shared" si="5"/>
        <v>0</v>
      </c>
      <c r="DK67" s="190"/>
      <c r="DL67" s="190"/>
      <c r="DM67" s="190"/>
      <c r="DN67" s="190"/>
      <c r="DO67" s="190"/>
      <c r="DP67" s="190"/>
      <c r="DQ67" s="190"/>
      <c r="DR67" s="190"/>
      <c r="DS67" s="190"/>
      <c r="DT67" s="190"/>
      <c r="DU67" s="190"/>
      <c r="DV67" s="190"/>
      <c r="DW67" s="162"/>
      <c r="DX67" s="163"/>
      <c r="DY67" s="163"/>
      <c r="DZ67" s="163"/>
      <c r="EA67" s="163"/>
      <c r="EB67" s="163"/>
      <c r="EC67" s="163"/>
      <c r="ED67" s="163"/>
      <c r="EE67" s="163"/>
      <c r="EF67" s="163"/>
      <c r="EG67" s="163"/>
      <c r="EH67" s="163"/>
      <c r="EI67" s="164"/>
      <c r="EJ67" s="162"/>
      <c r="EK67" s="163"/>
      <c r="EL67" s="163"/>
      <c r="EM67" s="163"/>
      <c r="EN67" s="163"/>
      <c r="EO67" s="163"/>
      <c r="EP67" s="163"/>
      <c r="EQ67" s="163"/>
      <c r="ER67" s="163"/>
      <c r="ES67" s="163"/>
      <c r="ET67" s="163"/>
      <c r="EU67" s="163"/>
      <c r="EV67" s="164"/>
      <c r="EW67" s="162"/>
      <c r="EX67" s="163"/>
      <c r="EY67" s="163"/>
      <c r="EZ67" s="163"/>
      <c r="FA67" s="163"/>
      <c r="FB67" s="163"/>
      <c r="FC67" s="163"/>
      <c r="FD67" s="163"/>
      <c r="FE67" s="163"/>
      <c r="FF67" s="163"/>
      <c r="FG67" s="163"/>
      <c r="FH67" s="163"/>
      <c r="FI67" s="164"/>
      <c r="FJ67" s="162"/>
      <c r="FK67" s="163"/>
      <c r="FL67" s="163"/>
      <c r="FM67" s="163"/>
      <c r="FN67" s="163"/>
      <c r="FO67" s="163"/>
      <c r="FP67" s="163"/>
      <c r="FQ67" s="163"/>
      <c r="FR67" s="163"/>
      <c r="FS67" s="163"/>
      <c r="FT67" s="163"/>
      <c r="FU67" s="163"/>
      <c r="FV67" s="164"/>
      <c r="FW67" s="162"/>
      <c r="FX67" s="163"/>
      <c r="FY67" s="163"/>
      <c r="FZ67" s="163"/>
      <c r="GA67" s="163"/>
      <c r="GB67" s="163"/>
      <c r="GC67" s="163"/>
      <c r="GD67" s="163"/>
      <c r="GE67" s="163"/>
      <c r="GF67" s="163"/>
      <c r="GG67" s="163"/>
      <c r="GH67" s="163"/>
      <c r="GI67" s="164"/>
      <c r="GJ67" s="154" t="s">
        <v>38</v>
      </c>
      <c r="GK67" s="155"/>
      <c r="GL67" s="155"/>
      <c r="GM67" s="155"/>
      <c r="GN67" s="155"/>
      <c r="GO67" s="155"/>
      <c r="GP67" s="155"/>
      <c r="GQ67" s="155"/>
      <c r="GR67" s="155"/>
      <c r="GS67" s="155"/>
      <c r="GT67" s="155"/>
      <c r="GU67" s="155"/>
      <c r="GV67" s="155"/>
      <c r="GW67" s="82"/>
    </row>
    <row r="68" spans="1:210" x14ac:dyDescent="0.2">
      <c r="A68" s="58"/>
      <c r="B68" s="156" t="s">
        <v>295</v>
      </c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  <c r="BP68" s="157" t="s">
        <v>96</v>
      </c>
      <c r="BQ68" s="158"/>
      <c r="BR68" s="158"/>
      <c r="BS68" s="158"/>
      <c r="BT68" s="158"/>
      <c r="BU68" s="158"/>
      <c r="BV68" s="158"/>
      <c r="BW68" s="159"/>
      <c r="BX68" s="160" t="s">
        <v>97</v>
      </c>
      <c r="BY68" s="158"/>
      <c r="BZ68" s="158"/>
      <c r="CA68" s="158"/>
      <c r="CB68" s="158"/>
      <c r="CC68" s="158"/>
      <c r="CD68" s="158"/>
      <c r="CE68" s="158"/>
      <c r="CF68" s="158"/>
      <c r="CG68" s="158"/>
      <c r="CH68" s="158"/>
      <c r="CI68" s="158"/>
      <c r="CJ68" s="161"/>
      <c r="CK68" s="158" t="s">
        <v>294</v>
      </c>
      <c r="CL68" s="158"/>
      <c r="CM68" s="158"/>
      <c r="CN68" s="158"/>
      <c r="CO68" s="158"/>
      <c r="CP68" s="158"/>
      <c r="CQ68" s="158"/>
      <c r="CR68" s="159"/>
      <c r="CS68" s="190">
        <f>DF68+DG68+DI68</f>
        <v>0</v>
      </c>
      <c r="CT68" s="190"/>
      <c r="CU68" s="190"/>
      <c r="CV68" s="190"/>
      <c r="CW68" s="190"/>
      <c r="CX68" s="190"/>
      <c r="CY68" s="190"/>
      <c r="CZ68" s="190"/>
      <c r="DA68" s="190"/>
      <c r="DB68" s="190"/>
      <c r="DC68" s="190"/>
      <c r="DD68" s="190"/>
      <c r="DE68" s="190"/>
      <c r="DF68" s="55"/>
      <c r="DG68" s="69"/>
      <c r="DH68" s="55"/>
      <c r="DI68" s="52"/>
      <c r="DJ68" s="190">
        <f t="shared" si="5"/>
        <v>0</v>
      </c>
      <c r="DK68" s="190"/>
      <c r="DL68" s="190"/>
      <c r="DM68" s="190"/>
      <c r="DN68" s="190"/>
      <c r="DO68" s="190"/>
      <c r="DP68" s="190"/>
      <c r="DQ68" s="190"/>
      <c r="DR68" s="190"/>
      <c r="DS68" s="190"/>
      <c r="DT68" s="190"/>
      <c r="DU68" s="190"/>
      <c r="DV68" s="190"/>
      <c r="DW68" s="162"/>
      <c r="DX68" s="163"/>
      <c r="DY68" s="163"/>
      <c r="DZ68" s="163"/>
      <c r="EA68" s="163"/>
      <c r="EB68" s="163"/>
      <c r="EC68" s="163"/>
      <c r="ED68" s="163"/>
      <c r="EE68" s="163"/>
      <c r="EF68" s="163"/>
      <c r="EG68" s="163"/>
      <c r="EH68" s="163"/>
      <c r="EI68" s="164"/>
      <c r="EJ68" s="162"/>
      <c r="EK68" s="163"/>
      <c r="EL68" s="163"/>
      <c r="EM68" s="163"/>
      <c r="EN68" s="163"/>
      <c r="EO68" s="163"/>
      <c r="EP68" s="163"/>
      <c r="EQ68" s="163"/>
      <c r="ER68" s="163"/>
      <c r="ES68" s="163"/>
      <c r="ET68" s="163"/>
      <c r="EU68" s="163"/>
      <c r="EV68" s="164"/>
      <c r="EW68" s="162"/>
      <c r="EX68" s="163"/>
      <c r="EY68" s="163"/>
      <c r="EZ68" s="163"/>
      <c r="FA68" s="163"/>
      <c r="FB68" s="163"/>
      <c r="FC68" s="163"/>
      <c r="FD68" s="163"/>
      <c r="FE68" s="163"/>
      <c r="FF68" s="163"/>
      <c r="FG68" s="163"/>
      <c r="FH68" s="163"/>
      <c r="FI68" s="164"/>
      <c r="FJ68" s="162"/>
      <c r="FK68" s="163"/>
      <c r="FL68" s="163"/>
      <c r="FM68" s="163"/>
      <c r="FN68" s="163"/>
      <c r="FO68" s="163"/>
      <c r="FP68" s="163"/>
      <c r="FQ68" s="163"/>
      <c r="FR68" s="163"/>
      <c r="FS68" s="163"/>
      <c r="FT68" s="163"/>
      <c r="FU68" s="163"/>
      <c r="FV68" s="164"/>
      <c r="FW68" s="162"/>
      <c r="FX68" s="163"/>
      <c r="FY68" s="163"/>
      <c r="FZ68" s="163"/>
      <c r="GA68" s="163"/>
      <c r="GB68" s="163"/>
      <c r="GC68" s="163"/>
      <c r="GD68" s="163"/>
      <c r="GE68" s="163"/>
      <c r="GF68" s="163"/>
      <c r="GG68" s="163"/>
      <c r="GH68" s="163"/>
      <c r="GI68" s="164"/>
      <c r="GJ68" s="154" t="s">
        <v>38</v>
      </c>
      <c r="GK68" s="155"/>
      <c r="GL68" s="155"/>
      <c r="GM68" s="155"/>
      <c r="GN68" s="155"/>
      <c r="GO68" s="155"/>
      <c r="GP68" s="155"/>
      <c r="GQ68" s="155"/>
      <c r="GR68" s="155"/>
      <c r="GS68" s="155"/>
      <c r="GT68" s="155"/>
      <c r="GU68" s="155"/>
      <c r="GV68" s="155"/>
      <c r="GW68" s="82"/>
    </row>
    <row r="69" spans="1:210" x14ac:dyDescent="0.2">
      <c r="A69" s="58"/>
      <c r="B69" s="156" t="s">
        <v>296</v>
      </c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7" t="s">
        <v>297</v>
      </c>
      <c r="BQ69" s="158"/>
      <c r="BR69" s="158"/>
      <c r="BS69" s="158"/>
      <c r="BT69" s="158"/>
      <c r="BU69" s="158"/>
      <c r="BV69" s="158"/>
      <c r="BW69" s="159"/>
      <c r="BX69" s="160"/>
      <c r="BY69" s="158"/>
      <c r="BZ69" s="158"/>
      <c r="CA69" s="158"/>
      <c r="CB69" s="158"/>
      <c r="CC69" s="158"/>
      <c r="CD69" s="158"/>
      <c r="CE69" s="158"/>
      <c r="CF69" s="158"/>
      <c r="CG69" s="158"/>
      <c r="CH69" s="158"/>
      <c r="CI69" s="158"/>
      <c r="CJ69" s="161"/>
      <c r="CK69" s="158" t="s">
        <v>280</v>
      </c>
      <c r="CL69" s="158"/>
      <c r="CM69" s="158"/>
      <c r="CN69" s="158"/>
      <c r="CO69" s="158"/>
      <c r="CP69" s="158"/>
      <c r="CQ69" s="158"/>
      <c r="CR69" s="159"/>
      <c r="CS69" s="190">
        <f t="shared" si="4"/>
        <v>41618.06</v>
      </c>
      <c r="CT69" s="190"/>
      <c r="CU69" s="190"/>
      <c r="CV69" s="190"/>
      <c r="CW69" s="190"/>
      <c r="CX69" s="190"/>
      <c r="CY69" s="190"/>
      <c r="CZ69" s="190"/>
      <c r="DA69" s="190"/>
      <c r="DB69" s="190"/>
      <c r="DC69" s="190"/>
      <c r="DD69" s="190"/>
      <c r="DE69" s="190"/>
      <c r="DF69" s="53">
        <f>DF70</f>
        <v>41618.06</v>
      </c>
      <c r="DG69" s="68">
        <f>DG70</f>
        <v>0</v>
      </c>
      <c r="DH69" s="55"/>
      <c r="DI69" s="54">
        <f>DI70</f>
        <v>0</v>
      </c>
      <c r="DJ69" s="190">
        <f t="shared" si="5"/>
        <v>0</v>
      </c>
      <c r="DK69" s="190"/>
      <c r="DL69" s="190"/>
      <c r="DM69" s="190"/>
      <c r="DN69" s="190"/>
      <c r="DO69" s="190"/>
      <c r="DP69" s="190"/>
      <c r="DQ69" s="190"/>
      <c r="DR69" s="190"/>
      <c r="DS69" s="190"/>
      <c r="DT69" s="190"/>
      <c r="DU69" s="190"/>
      <c r="DV69" s="190"/>
      <c r="DW69" s="162"/>
      <c r="DX69" s="163"/>
      <c r="DY69" s="163"/>
      <c r="DZ69" s="163"/>
      <c r="EA69" s="163"/>
      <c r="EB69" s="163"/>
      <c r="EC69" s="163"/>
      <c r="ED69" s="163"/>
      <c r="EE69" s="163"/>
      <c r="EF69" s="163"/>
      <c r="EG69" s="163"/>
      <c r="EH69" s="163"/>
      <c r="EI69" s="164"/>
      <c r="EJ69" s="162"/>
      <c r="EK69" s="163"/>
      <c r="EL69" s="163"/>
      <c r="EM69" s="163"/>
      <c r="EN69" s="163"/>
      <c r="EO69" s="163"/>
      <c r="EP69" s="163"/>
      <c r="EQ69" s="163"/>
      <c r="ER69" s="163"/>
      <c r="ES69" s="163"/>
      <c r="ET69" s="163"/>
      <c r="EU69" s="163"/>
      <c r="EV69" s="164"/>
      <c r="EW69" s="162"/>
      <c r="EX69" s="163"/>
      <c r="EY69" s="163"/>
      <c r="EZ69" s="163"/>
      <c r="FA69" s="163"/>
      <c r="FB69" s="163"/>
      <c r="FC69" s="163"/>
      <c r="FD69" s="163"/>
      <c r="FE69" s="163"/>
      <c r="FF69" s="163"/>
      <c r="FG69" s="163"/>
      <c r="FH69" s="163"/>
      <c r="FI69" s="164"/>
      <c r="FJ69" s="162"/>
      <c r="FK69" s="163"/>
      <c r="FL69" s="163"/>
      <c r="FM69" s="163"/>
      <c r="FN69" s="163"/>
      <c r="FO69" s="163"/>
      <c r="FP69" s="163"/>
      <c r="FQ69" s="163"/>
      <c r="FR69" s="163"/>
      <c r="FS69" s="163"/>
      <c r="FT69" s="163"/>
      <c r="FU69" s="163"/>
      <c r="FV69" s="164"/>
      <c r="FW69" s="162"/>
      <c r="FX69" s="163"/>
      <c r="FY69" s="163"/>
      <c r="FZ69" s="163"/>
      <c r="GA69" s="163"/>
      <c r="GB69" s="163"/>
      <c r="GC69" s="163"/>
      <c r="GD69" s="163"/>
      <c r="GE69" s="163"/>
      <c r="GF69" s="163"/>
      <c r="GG69" s="163"/>
      <c r="GH69" s="163"/>
      <c r="GI69" s="164"/>
      <c r="GJ69" s="154" t="s">
        <v>38</v>
      </c>
      <c r="GK69" s="155"/>
      <c r="GL69" s="155"/>
      <c r="GM69" s="155"/>
      <c r="GN69" s="155"/>
      <c r="GO69" s="155"/>
      <c r="GP69" s="155"/>
      <c r="GQ69" s="155"/>
      <c r="GR69" s="155"/>
      <c r="GS69" s="155"/>
      <c r="GT69" s="155"/>
      <c r="GU69" s="155"/>
      <c r="GV69" s="155"/>
      <c r="GW69" s="82"/>
    </row>
    <row r="70" spans="1:210" ht="22.5" customHeight="1" x14ac:dyDescent="0.2">
      <c r="A70" s="58"/>
      <c r="B70" s="156" t="s">
        <v>98</v>
      </c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/>
      <c r="BK70" s="156"/>
      <c r="BL70" s="156"/>
      <c r="BM70" s="156"/>
      <c r="BN70" s="156"/>
      <c r="BO70" s="156"/>
      <c r="BP70" s="157" t="s">
        <v>99</v>
      </c>
      <c r="BQ70" s="158"/>
      <c r="BR70" s="158"/>
      <c r="BS70" s="158"/>
      <c r="BT70" s="158"/>
      <c r="BU70" s="158"/>
      <c r="BV70" s="158"/>
      <c r="BW70" s="159"/>
      <c r="BX70" s="160" t="s">
        <v>100</v>
      </c>
      <c r="BY70" s="158"/>
      <c r="BZ70" s="158"/>
      <c r="CA70" s="158"/>
      <c r="CB70" s="158"/>
      <c r="CC70" s="158"/>
      <c r="CD70" s="158"/>
      <c r="CE70" s="158"/>
      <c r="CF70" s="158"/>
      <c r="CG70" s="158"/>
      <c r="CH70" s="158"/>
      <c r="CI70" s="158"/>
      <c r="CJ70" s="161"/>
      <c r="CK70" s="158" t="s">
        <v>298</v>
      </c>
      <c r="CL70" s="158"/>
      <c r="CM70" s="158"/>
      <c r="CN70" s="158"/>
      <c r="CO70" s="158"/>
      <c r="CP70" s="158"/>
      <c r="CQ70" s="158"/>
      <c r="CR70" s="159"/>
      <c r="CS70" s="190">
        <f t="shared" si="4"/>
        <v>41618.06</v>
      </c>
      <c r="CT70" s="190"/>
      <c r="CU70" s="190"/>
      <c r="CV70" s="190"/>
      <c r="CW70" s="190"/>
      <c r="CX70" s="190"/>
      <c r="CY70" s="190"/>
      <c r="CZ70" s="190"/>
      <c r="DA70" s="190"/>
      <c r="DB70" s="190"/>
      <c r="DC70" s="190"/>
      <c r="DD70" s="190"/>
      <c r="DE70" s="190"/>
      <c r="DF70" s="99">
        <f>9895+31723.06</f>
        <v>41618.06</v>
      </c>
      <c r="DG70" s="99">
        <v>0</v>
      </c>
      <c r="DH70" s="99"/>
      <c r="DI70" s="100">
        <v>0</v>
      </c>
      <c r="DJ70" s="191">
        <f t="shared" si="5"/>
        <v>0</v>
      </c>
      <c r="DK70" s="191"/>
      <c r="DL70" s="191"/>
      <c r="DM70" s="191"/>
      <c r="DN70" s="191"/>
      <c r="DO70" s="191"/>
      <c r="DP70" s="191"/>
      <c r="DQ70" s="191"/>
      <c r="DR70" s="191"/>
      <c r="DS70" s="191"/>
      <c r="DT70" s="191"/>
      <c r="DU70" s="191"/>
      <c r="DV70" s="191"/>
      <c r="DW70" s="165"/>
      <c r="DX70" s="188"/>
      <c r="DY70" s="188"/>
      <c r="DZ70" s="188"/>
      <c r="EA70" s="188"/>
      <c r="EB70" s="188"/>
      <c r="EC70" s="188"/>
      <c r="ED70" s="188"/>
      <c r="EE70" s="188"/>
      <c r="EF70" s="188"/>
      <c r="EG70" s="188"/>
      <c r="EH70" s="188"/>
      <c r="EI70" s="189"/>
      <c r="EJ70" s="165"/>
      <c r="EK70" s="188"/>
      <c r="EL70" s="188"/>
      <c r="EM70" s="188"/>
      <c r="EN70" s="188"/>
      <c r="EO70" s="188"/>
      <c r="EP70" s="188"/>
      <c r="EQ70" s="188"/>
      <c r="ER70" s="188"/>
      <c r="ES70" s="188"/>
      <c r="ET70" s="188"/>
      <c r="EU70" s="188"/>
      <c r="EV70" s="189"/>
      <c r="EW70" s="165"/>
      <c r="EX70" s="188"/>
      <c r="EY70" s="188"/>
      <c r="EZ70" s="188"/>
      <c r="FA70" s="188"/>
      <c r="FB70" s="188"/>
      <c r="FC70" s="188"/>
      <c r="FD70" s="188"/>
      <c r="FE70" s="188"/>
      <c r="FF70" s="188"/>
      <c r="FG70" s="188"/>
      <c r="FH70" s="188"/>
      <c r="FI70" s="189"/>
      <c r="FJ70" s="165"/>
      <c r="FK70" s="188"/>
      <c r="FL70" s="188"/>
      <c r="FM70" s="188"/>
      <c r="FN70" s="188"/>
      <c r="FO70" s="188"/>
      <c r="FP70" s="188"/>
      <c r="FQ70" s="188"/>
      <c r="FR70" s="188"/>
      <c r="FS70" s="188"/>
      <c r="FT70" s="188"/>
      <c r="FU70" s="188"/>
      <c r="FV70" s="189"/>
      <c r="FW70" s="162"/>
      <c r="FX70" s="163"/>
      <c r="FY70" s="163"/>
      <c r="FZ70" s="163"/>
      <c r="GA70" s="163"/>
      <c r="GB70" s="163"/>
      <c r="GC70" s="163"/>
      <c r="GD70" s="163"/>
      <c r="GE70" s="163"/>
      <c r="GF70" s="163"/>
      <c r="GG70" s="163"/>
      <c r="GH70" s="163"/>
      <c r="GI70" s="164"/>
      <c r="GJ70" s="154" t="s">
        <v>38</v>
      </c>
      <c r="GK70" s="155"/>
      <c r="GL70" s="155"/>
      <c r="GM70" s="155"/>
      <c r="GN70" s="155"/>
      <c r="GO70" s="155"/>
      <c r="GP70" s="155"/>
      <c r="GQ70" s="155"/>
      <c r="GR70" s="155"/>
      <c r="GS70" s="155"/>
      <c r="GT70" s="155"/>
      <c r="GU70" s="155"/>
      <c r="GV70" s="155"/>
      <c r="GW70" s="82"/>
    </row>
    <row r="71" spans="1:210" ht="22.5" customHeight="1" x14ac:dyDescent="0.2">
      <c r="A71" s="58"/>
      <c r="B71" s="156" t="s">
        <v>224</v>
      </c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56"/>
      <c r="BK71" s="156"/>
      <c r="BL71" s="156"/>
      <c r="BM71" s="156"/>
      <c r="BN71" s="156"/>
      <c r="BO71" s="156"/>
      <c r="BP71" s="157" t="s">
        <v>101</v>
      </c>
      <c r="BQ71" s="158"/>
      <c r="BR71" s="158"/>
      <c r="BS71" s="158"/>
      <c r="BT71" s="158"/>
      <c r="BU71" s="158"/>
      <c r="BV71" s="158"/>
      <c r="BW71" s="159"/>
      <c r="BX71" s="160" t="s">
        <v>38</v>
      </c>
      <c r="BY71" s="158"/>
      <c r="BZ71" s="158"/>
      <c r="CA71" s="158"/>
      <c r="CB71" s="158"/>
      <c r="CC71" s="158"/>
      <c r="CD71" s="158"/>
      <c r="CE71" s="158"/>
      <c r="CF71" s="158"/>
      <c r="CG71" s="158"/>
      <c r="CH71" s="158"/>
      <c r="CI71" s="158"/>
      <c r="CJ71" s="161"/>
      <c r="CK71" s="158"/>
      <c r="CL71" s="158"/>
      <c r="CM71" s="158"/>
      <c r="CN71" s="158"/>
      <c r="CO71" s="158"/>
      <c r="CP71" s="158"/>
      <c r="CQ71" s="158"/>
      <c r="CR71" s="159"/>
      <c r="CS71" s="190">
        <f>DF71+DG71+DI71</f>
        <v>24833675.609999999</v>
      </c>
      <c r="CT71" s="190"/>
      <c r="CU71" s="190"/>
      <c r="CV71" s="190"/>
      <c r="CW71" s="190"/>
      <c r="CX71" s="190"/>
      <c r="CY71" s="190"/>
      <c r="CZ71" s="190"/>
      <c r="DA71" s="190"/>
      <c r="DB71" s="190"/>
      <c r="DC71" s="190"/>
      <c r="DD71" s="190"/>
      <c r="DE71" s="190"/>
      <c r="DF71" s="53">
        <f>DF19-DF49-DF65-DF69</f>
        <v>11050662.019999998</v>
      </c>
      <c r="DG71" s="68">
        <f>DG19-DG49-DG65-DG69</f>
        <v>850000</v>
      </c>
      <c r="DH71" s="68">
        <f t="shared" ref="DH71" si="6">DH19-DH49-DH65-DH69</f>
        <v>0</v>
      </c>
      <c r="DI71" s="68">
        <f>DI19-DI49-DI65-DI69-DI59</f>
        <v>12933013.590000002</v>
      </c>
      <c r="DJ71" s="190" t="e">
        <f>DW71+DX71+DZ71+EJ71+#REF!</f>
        <v>#REF!</v>
      </c>
      <c r="DK71" s="190"/>
      <c r="DL71" s="190"/>
      <c r="DM71" s="190"/>
      <c r="DN71" s="190"/>
      <c r="DO71" s="190"/>
      <c r="DP71" s="190"/>
      <c r="DQ71" s="190"/>
      <c r="DR71" s="190"/>
      <c r="DS71" s="190"/>
      <c r="DT71" s="190"/>
      <c r="DU71" s="190"/>
      <c r="DV71" s="190"/>
      <c r="DW71" s="162">
        <f>DW76</f>
        <v>17826806.57</v>
      </c>
      <c r="DX71" s="163"/>
      <c r="DY71" s="163"/>
      <c r="DZ71" s="163"/>
      <c r="EA71" s="163"/>
      <c r="EB71" s="163"/>
      <c r="EC71" s="163"/>
      <c r="ED71" s="163"/>
      <c r="EE71" s="163"/>
      <c r="EF71" s="163"/>
      <c r="EG71" s="163"/>
      <c r="EH71" s="163"/>
      <c r="EI71" s="164"/>
      <c r="EJ71" s="162">
        <f>EJ19-EJ49-EJ65</f>
        <v>0</v>
      </c>
      <c r="EK71" s="163"/>
      <c r="EL71" s="163"/>
      <c r="EM71" s="163"/>
      <c r="EN71" s="163"/>
      <c r="EO71" s="163"/>
      <c r="EP71" s="163"/>
      <c r="EQ71" s="163"/>
      <c r="ER71" s="163"/>
      <c r="ES71" s="163"/>
      <c r="ET71" s="163"/>
      <c r="EU71" s="163"/>
      <c r="EV71" s="164"/>
      <c r="EW71" s="162">
        <f>EW76</f>
        <v>17859606.93</v>
      </c>
      <c r="EX71" s="163"/>
      <c r="EY71" s="163"/>
      <c r="EZ71" s="163"/>
      <c r="FA71" s="163"/>
      <c r="FB71" s="163"/>
      <c r="FC71" s="163"/>
      <c r="FD71" s="163"/>
      <c r="FE71" s="163"/>
      <c r="FF71" s="163"/>
      <c r="FG71" s="163"/>
      <c r="FH71" s="163"/>
      <c r="FI71" s="164"/>
      <c r="FJ71" s="162">
        <f>FJ19-FJ49-FJ65</f>
        <v>0</v>
      </c>
      <c r="FK71" s="163"/>
      <c r="FL71" s="163"/>
      <c r="FM71" s="163"/>
      <c r="FN71" s="163"/>
      <c r="FO71" s="163"/>
      <c r="FP71" s="163"/>
      <c r="FQ71" s="163"/>
      <c r="FR71" s="163"/>
      <c r="FS71" s="163"/>
      <c r="FT71" s="163"/>
      <c r="FU71" s="163"/>
      <c r="FV71" s="164"/>
      <c r="FW71" s="162"/>
      <c r="FX71" s="163"/>
      <c r="FY71" s="163"/>
      <c r="FZ71" s="163"/>
      <c r="GA71" s="163"/>
      <c r="GB71" s="163"/>
      <c r="GC71" s="163"/>
      <c r="GD71" s="163"/>
      <c r="GE71" s="163"/>
      <c r="GF71" s="163"/>
      <c r="GG71" s="163"/>
      <c r="GH71" s="163"/>
      <c r="GI71" s="164"/>
      <c r="GJ71" s="154" t="s">
        <v>38</v>
      </c>
      <c r="GK71" s="155"/>
      <c r="GL71" s="155"/>
      <c r="GM71" s="155"/>
      <c r="GN71" s="155"/>
      <c r="GO71" s="155"/>
      <c r="GP71" s="155"/>
      <c r="GQ71" s="155"/>
      <c r="GR71" s="155"/>
      <c r="GS71" s="155"/>
      <c r="GT71" s="155"/>
      <c r="GU71" s="155"/>
      <c r="GV71" s="155"/>
      <c r="GW71" s="82"/>
    </row>
    <row r="72" spans="1:210" x14ac:dyDescent="0.2">
      <c r="A72" s="58"/>
      <c r="B72" s="156" t="s">
        <v>45</v>
      </c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  <c r="BP72" s="157"/>
      <c r="BQ72" s="158"/>
      <c r="BR72" s="158"/>
      <c r="BS72" s="158"/>
      <c r="BT72" s="158"/>
      <c r="BU72" s="158"/>
      <c r="BV72" s="158"/>
      <c r="BW72" s="159"/>
      <c r="BX72" s="160"/>
      <c r="BY72" s="158"/>
      <c r="BZ72" s="158"/>
      <c r="CA72" s="158"/>
      <c r="CB72" s="158"/>
      <c r="CC72" s="158"/>
      <c r="CD72" s="158"/>
      <c r="CE72" s="158"/>
      <c r="CF72" s="158"/>
      <c r="CG72" s="158"/>
      <c r="CH72" s="158"/>
      <c r="CI72" s="158"/>
      <c r="CJ72" s="161"/>
      <c r="CK72" s="158"/>
      <c r="CL72" s="158"/>
      <c r="CM72" s="158"/>
      <c r="CN72" s="158"/>
      <c r="CO72" s="158"/>
      <c r="CP72" s="158"/>
      <c r="CQ72" s="158"/>
      <c r="CR72" s="159"/>
      <c r="CS72" s="162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4"/>
      <c r="DF72" s="55"/>
      <c r="DG72" s="69"/>
      <c r="DH72" s="55"/>
      <c r="DI72" s="52"/>
      <c r="DJ72" s="162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4"/>
      <c r="DW72" s="162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4"/>
      <c r="EJ72" s="162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4"/>
      <c r="EW72" s="162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4"/>
      <c r="FJ72" s="162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4"/>
      <c r="FW72" s="162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4"/>
      <c r="GJ72" s="154" t="s">
        <v>38</v>
      </c>
      <c r="GK72" s="155"/>
      <c r="GL72" s="155"/>
      <c r="GM72" s="155"/>
      <c r="GN72" s="155"/>
      <c r="GO72" s="155"/>
      <c r="GP72" s="155"/>
      <c r="GQ72" s="155"/>
      <c r="GR72" s="155"/>
      <c r="GS72" s="155"/>
      <c r="GT72" s="155"/>
      <c r="GU72" s="155"/>
      <c r="GV72" s="155"/>
      <c r="GW72" s="82"/>
    </row>
    <row r="73" spans="1:210" ht="10.199999999999999" hidden="1" customHeight="1" x14ac:dyDescent="0.2">
      <c r="A73" s="58"/>
      <c r="B73" s="156" t="s">
        <v>225</v>
      </c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/>
      <c r="BK73" s="156"/>
      <c r="BL73" s="156"/>
      <c r="BM73" s="156"/>
      <c r="BN73" s="156"/>
      <c r="BO73" s="156"/>
      <c r="BP73" s="157" t="s">
        <v>226</v>
      </c>
      <c r="BQ73" s="158"/>
      <c r="BR73" s="158"/>
      <c r="BS73" s="158"/>
      <c r="BT73" s="158"/>
      <c r="BU73" s="158"/>
      <c r="BV73" s="158"/>
      <c r="BW73" s="159"/>
      <c r="BX73" s="160" t="s">
        <v>227</v>
      </c>
      <c r="BY73" s="158"/>
      <c r="BZ73" s="158"/>
      <c r="CA73" s="158"/>
      <c r="CB73" s="158"/>
      <c r="CC73" s="158"/>
      <c r="CD73" s="158"/>
      <c r="CE73" s="158"/>
      <c r="CF73" s="158"/>
      <c r="CG73" s="158"/>
      <c r="CH73" s="158"/>
      <c r="CI73" s="158"/>
      <c r="CJ73" s="161"/>
      <c r="CK73" s="158"/>
      <c r="CL73" s="158"/>
      <c r="CM73" s="158"/>
      <c r="CN73" s="158"/>
      <c r="CO73" s="158"/>
      <c r="CP73" s="158"/>
      <c r="CQ73" s="158"/>
      <c r="CR73" s="159"/>
      <c r="CS73" s="162"/>
      <c r="CT73" s="163"/>
      <c r="CU73" s="163"/>
      <c r="CV73" s="163"/>
      <c r="CW73" s="163"/>
      <c r="CX73" s="163"/>
      <c r="CY73" s="163"/>
      <c r="CZ73" s="163"/>
      <c r="DA73" s="163"/>
      <c r="DB73" s="163"/>
      <c r="DC73" s="163"/>
      <c r="DD73" s="163"/>
      <c r="DE73" s="164"/>
      <c r="DF73" s="55"/>
      <c r="DG73" s="69"/>
      <c r="DH73" s="55"/>
      <c r="DI73" s="52"/>
      <c r="DJ73" s="162"/>
      <c r="DK73" s="163"/>
      <c r="DL73" s="163"/>
      <c r="DM73" s="163"/>
      <c r="DN73" s="163"/>
      <c r="DO73" s="163"/>
      <c r="DP73" s="163"/>
      <c r="DQ73" s="163"/>
      <c r="DR73" s="163"/>
      <c r="DS73" s="163"/>
      <c r="DT73" s="163"/>
      <c r="DU73" s="163"/>
      <c r="DV73" s="164"/>
      <c r="DW73" s="162"/>
      <c r="DX73" s="163"/>
      <c r="DY73" s="163"/>
      <c r="DZ73" s="163"/>
      <c r="EA73" s="163"/>
      <c r="EB73" s="163"/>
      <c r="EC73" s="163"/>
      <c r="ED73" s="163"/>
      <c r="EE73" s="163"/>
      <c r="EF73" s="163"/>
      <c r="EG73" s="163"/>
      <c r="EH73" s="163"/>
      <c r="EI73" s="164"/>
      <c r="EJ73" s="162"/>
      <c r="EK73" s="163"/>
      <c r="EL73" s="163"/>
      <c r="EM73" s="163"/>
      <c r="EN73" s="163"/>
      <c r="EO73" s="163"/>
      <c r="EP73" s="163"/>
      <c r="EQ73" s="163"/>
      <c r="ER73" s="163"/>
      <c r="ES73" s="163"/>
      <c r="ET73" s="163"/>
      <c r="EU73" s="163"/>
      <c r="EV73" s="164"/>
      <c r="EW73" s="162"/>
      <c r="EX73" s="163"/>
      <c r="EY73" s="163"/>
      <c r="EZ73" s="163"/>
      <c r="FA73" s="163"/>
      <c r="FB73" s="163"/>
      <c r="FC73" s="163"/>
      <c r="FD73" s="163"/>
      <c r="FE73" s="163"/>
      <c r="FF73" s="163"/>
      <c r="FG73" s="163"/>
      <c r="FH73" s="163"/>
      <c r="FI73" s="164"/>
      <c r="FJ73" s="162"/>
      <c r="FK73" s="163"/>
      <c r="FL73" s="163"/>
      <c r="FM73" s="163"/>
      <c r="FN73" s="163"/>
      <c r="FO73" s="163"/>
      <c r="FP73" s="163"/>
      <c r="FQ73" s="163"/>
      <c r="FR73" s="163"/>
      <c r="FS73" s="163"/>
      <c r="FT73" s="163"/>
      <c r="FU73" s="163"/>
      <c r="FV73" s="164"/>
      <c r="FW73" s="162"/>
      <c r="FX73" s="163"/>
      <c r="FY73" s="163"/>
      <c r="FZ73" s="163"/>
      <c r="GA73" s="163"/>
      <c r="GB73" s="163"/>
      <c r="GC73" s="163"/>
      <c r="GD73" s="163"/>
      <c r="GE73" s="163"/>
      <c r="GF73" s="163"/>
      <c r="GG73" s="163"/>
      <c r="GH73" s="163"/>
      <c r="GI73" s="164"/>
      <c r="GJ73" s="154" t="s">
        <v>38</v>
      </c>
      <c r="GK73" s="155"/>
      <c r="GL73" s="155"/>
      <c r="GM73" s="155"/>
      <c r="GN73" s="155"/>
      <c r="GO73" s="155"/>
      <c r="GP73" s="155"/>
      <c r="GQ73" s="155"/>
      <c r="GR73" s="155"/>
      <c r="GS73" s="155"/>
      <c r="GT73" s="155"/>
      <c r="GU73" s="155"/>
      <c r="GV73" s="155"/>
      <c r="GW73" s="82"/>
    </row>
    <row r="74" spans="1:210" ht="23.25" hidden="1" customHeight="1" x14ac:dyDescent="0.2">
      <c r="A74" s="58"/>
      <c r="B74" s="156" t="s">
        <v>228</v>
      </c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  <c r="BP74" s="157" t="s">
        <v>102</v>
      </c>
      <c r="BQ74" s="158"/>
      <c r="BR74" s="158"/>
      <c r="BS74" s="158"/>
      <c r="BT74" s="158"/>
      <c r="BU74" s="158"/>
      <c r="BV74" s="158"/>
      <c r="BW74" s="159"/>
      <c r="BX74" s="160" t="s">
        <v>103</v>
      </c>
      <c r="BY74" s="158"/>
      <c r="BZ74" s="158"/>
      <c r="CA74" s="158"/>
      <c r="CB74" s="158"/>
      <c r="CC74" s="158"/>
      <c r="CD74" s="158"/>
      <c r="CE74" s="158"/>
      <c r="CF74" s="158"/>
      <c r="CG74" s="158"/>
      <c r="CH74" s="158"/>
      <c r="CI74" s="158"/>
      <c r="CJ74" s="161"/>
      <c r="CK74" s="158"/>
      <c r="CL74" s="158"/>
      <c r="CM74" s="158"/>
      <c r="CN74" s="158"/>
      <c r="CO74" s="158"/>
      <c r="CP74" s="158"/>
      <c r="CQ74" s="158"/>
      <c r="CR74" s="159"/>
      <c r="CS74" s="162"/>
      <c r="CT74" s="163"/>
      <c r="CU74" s="163"/>
      <c r="CV74" s="163"/>
      <c r="CW74" s="163"/>
      <c r="CX74" s="163"/>
      <c r="CY74" s="163"/>
      <c r="CZ74" s="163"/>
      <c r="DA74" s="163"/>
      <c r="DB74" s="163"/>
      <c r="DC74" s="163"/>
      <c r="DD74" s="163"/>
      <c r="DE74" s="164"/>
      <c r="DF74" s="55"/>
      <c r="DG74" s="69"/>
      <c r="DH74" s="55"/>
      <c r="DI74" s="52"/>
      <c r="DJ74" s="162"/>
      <c r="DK74" s="163"/>
      <c r="DL74" s="163"/>
      <c r="DM74" s="163"/>
      <c r="DN74" s="163"/>
      <c r="DO74" s="163"/>
      <c r="DP74" s="163"/>
      <c r="DQ74" s="163"/>
      <c r="DR74" s="163"/>
      <c r="DS74" s="163"/>
      <c r="DT74" s="163"/>
      <c r="DU74" s="163"/>
      <c r="DV74" s="164"/>
      <c r="DW74" s="162"/>
      <c r="DX74" s="163"/>
      <c r="DY74" s="163"/>
      <c r="DZ74" s="163"/>
      <c r="EA74" s="163"/>
      <c r="EB74" s="163"/>
      <c r="EC74" s="163"/>
      <c r="ED74" s="163"/>
      <c r="EE74" s="163"/>
      <c r="EF74" s="163"/>
      <c r="EG74" s="163"/>
      <c r="EH74" s="163"/>
      <c r="EI74" s="164"/>
      <c r="EJ74" s="162"/>
      <c r="EK74" s="163"/>
      <c r="EL74" s="163"/>
      <c r="EM74" s="163"/>
      <c r="EN74" s="163"/>
      <c r="EO74" s="163"/>
      <c r="EP74" s="163"/>
      <c r="EQ74" s="163"/>
      <c r="ER74" s="163"/>
      <c r="ES74" s="163"/>
      <c r="ET74" s="163"/>
      <c r="EU74" s="163"/>
      <c r="EV74" s="164"/>
      <c r="EW74" s="162"/>
      <c r="EX74" s="163"/>
      <c r="EY74" s="163"/>
      <c r="EZ74" s="163"/>
      <c r="FA74" s="163"/>
      <c r="FB74" s="163"/>
      <c r="FC74" s="163"/>
      <c r="FD74" s="163"/>
      <c r="FE74" s="163"/>
      <c r="FF74" s="163"/>
      <c r="FG74" s="163"/>
      <c r="FH74" s="163"/>
      <c r="FI74" s="164"/>
      <c r="FJ74" s="162"/>
      <c r="FK74" s="163"/>
      <c r="FL74" s="163"/>
      <c r="FM74" s="163"/>
      <c r="FN74" s="163"/>
      <c r="FO74" s="163"/>
      <c r="FP74" s="163"/>
      <c r="FQ74" s="163"/>
      <c r="FR74" s="163"/>
      <c r="FS74" s="163"/>
      <c r="FT74" s="163"/>
      <c r="FU74" s="163"/>
      <c r="FV74" s="164"/>
      <c r="FW74" s="162"/>
      <c r="FX74" s="163"/>
      <c r="FY74" s="163"/>
      <c r="FZ74" s="163"/>
      <c r="GA74" s="163"/>
      <c r="GB74" s="163"/>
      <c r="GC74" s="163"/>
      <c r="GD74" s="163"/>
      <c r="GE74" s="163"/>
      <c r="GF74" s="163"/>
      <c r="GG74" s="163"/>
      <c r="GH74" s="163"/>
      <c r="GI74" s="164"/>
      <c r="GJ74" s="154" t="s">
        <v>38</v>
      </c>
      <c r="GK74" s="155"/>
      <c r="GL74" s="155"/>
      <c r="GM74" s="155"/>
      <c r="GN74" s="155"/>
      <c r="GO74" s="155"/>
      <c r="GP74" s="155"/>
      <c r="GQ74" s="155"/>
      <c r="GR74" s="155"/>
      <c r="GS74" s="155"/>
      <c r="GT74" s="155"/>
      <c r="GU74" s="155"/>
      <c r="GV74" s="155"/>
      <c r="GW74" s="82"/>
    </row>
    <row r="75" spans="1:210" x14ac:dyDescent="0.2">
      <c r="A75" s="58"/>
      <c r="B75" s="156" t="s">
        <v>45</v>
      </c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  <c r="BI75" s="156"/>
      <c r="BJ75" s="156"/>
      <c r="BK75" s="156"/>
      <c r="BL75" s="156"/>
      <c r="BM75" s="156"/>
      <c r="BN75" s="156"/>
      <c r="BO75" s="156"/>
      <c r="BP75" s="157"/>
      <c r="BQ75" s="158"/>
      <c r="BR75" s="158"/>
      <c r="BS75" s="158"/>
      <c r="BT75" s="158"/>
      <c r="BU75" s="158"/>
      <c r="BV75" s="158"/>
      <c r="BW75" s="159"/>
      <c r="BX75" s="160"/>
      <c r="BY75" s="158"/>
      <c r="BZ75" s="158"/>
      <c r="CA75" s="158"/>
      <c r="CB75" s="158"/>
      <c r="CC75" s="158"/>
      <c r="CD75" s="158"/>
      <c r="CE75" s="158"/>
      <c r="CF75" s="158"/>
      <c r="CG75" s="158"/>
      <c r="CH75" s="158"/>
      <c r="CI75" s="158"/>
      <c r="CJ75" s="161"/>
      <c r="CK75" s="158"/>
      <c r="CL75" s="158"/>
      <c r="CM75" s="158"/>
      <c r="CN75" s="158"/>
      <c r="CO75" s="158"/>
      <c r="CP75" s="158"/>
      <c r="CQ75" s="158"/>
      <c r="CR75" s="159"/>
      <c r="CS75" s="162"/>
      <c r="CT75" s="163"/>
      <c r="CU75" s="163"/>
      <c r="CV75" s="163"/>
      <c r="CW75" s="163"/>
      <c r="CX75" s="163"/>
      <c r="CY75" s="163"/>
      <c r="CZ75" s="163"/>
      <c r="DA75" s="163"/>
      <c r="DB75" s="163"/>
      <c r="DC75" s="163"/>
      <c r="DD75" s="163"/>
      <c r="DE75" s="164"/>
      <c r="DF75" s="55"/>
      <c r="DG75" s="69"/>
      <c r="DH75" s="55"/>
      <c r="DI75" s="52"/>
      <c r="DJ75" s="162"/>
      <c r="DK75" s="163"/>
      <c r="DL75" s="163"/>
      <c r="DM75" s="163"/>
      <c r="DN75" s="163"/>
      <c r="DO75" s="163"/>
      <c r="DP75" s="163"/>
      <c r="DQ75" s="163"/>
      <c r="DR75" s="163"/>
      <c r="DS75" s="163"/>
      <c r="DT75" s="163"/>
      <c r="DU75" s="163"/>
      <c r="DV75" s="164"/>
      <c r="DW75" s="162"/>
      <c r="DX75" s="163"/>
      <c r="DY75" s="163"/>
      <c r="DZ75" s="163"/>
      <c r="EA75" s="163"/>
      <c r="EB75" s="163"/>
      <c r="EC75" s="163"/>
      <c r="ED75" s="163"/>
      <c r="EE75" s="163"/>
      <c r="EF75" s="163"/>
      <c r="EG75" s="163"/>
      <c r="EH75" s="163"/>
      <c r="EI75" s="164"/>
      <c r="EJ75" s="162"/>
      <c r="EK75" s="163"/>
      <c r="EL75" s="163"/>
      <c r="EM75" s="163"/>
      <c r="EN75" s="163"/>
      <c r="EO75" s="163"/>
      <c r="EP75" s="163"/>
      <c r="EQ75" s="163"/>
      <c r="ER75" s="163"/>
      <c r="ES75" s="163"/>
      <c r="ET75" s="163"/>
      <c r="EU75" s="163"/>
      <c r="EV75" s="164"/>
      <c r="EW75" s="162"/>
      <c r="EX75" s="163"/>
      <c r="EY75" s="163"/>
      <c r="EZ75" s="163"/>
      <c r="FA75" s="163"/>
      <c r="FB75" s="163"/>
      <c r="FC75" s="163"/>
      <c r="FD75" s="163"/>
      <c r="FE75" s="163"/>
      <c r="FF75" s="163"/>
      <c r="FG75" s="163"/>
      <c r="FH75" s="163"/>
      <c r="FI75" s="164"/>
      <c r="FJ75" s="162"/>
      <c r="FK75" s="163"/>
      <c r="FL75" s="163"/>
      <c r="FM75" s="163"/>
      <c r="FN75" s="163"/>
      <c r="FO75" s="163"/>
      <c r="FP75" s="163"/>
      <c r="FQ75" s="163"/>
      <c r="FR75" s="163"/>
      <c r="FS75" s="163"/>
      <c r="FT75" s="163"/>
      <c r="FU75" s="163"/>
      <c r="FV75" s="164"/>
      <c r="FW75" s="162"/>
      <c r="FX75" s="163"/>
      <c r="FY75" s="163"/>
      <c r="FZ75" s="163"/>
      <c r="GA75" s="163"/>
      <c r="GB75" s="163"/>
      <c r="GC75" s="163"/>
      <c r="GD75" s="163"/>
      <c r="GE75" s="163"/>
      <c r="GF75" s="163"/>
      <c r="GG75" s="163"/>
      <c r="GH75" s="163"/>
      <c r="GI75" s="164"/>
      <c r="GJ75" s="154" t="s">
        <v>38</v>
      </c>
      <c r="GK75" s="155"/>
      <c r="GL75" s="155"/>
      <c r="GM75" s="155"/>
      <c r="GN75" s="155"/>
      <c r="GO75" s="155"/>
      <c r="GP75" s="155"/>
      <c r="GQ75" s="155"/>
      <c r="GR75" s="155"/>
      <c r="GS75" s="155"/>
      <c r="GT75" s="155"/>
      <c r="GU75" s="155"/>
      <c r="GV75" s="155"/>
      <c r="GW75" s="82"/>
    </row>
    <row r="76" spans="1:210" x14ac:dyDescent="0.2">
      <c r="A76" s="58"/>
      <c r="B76" s="156" t="s">
        <v>229</v>
      </c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  <c r="BP76" s="157" t="s">
        <v>104</v>
      </c>
      <c r="BQ76" s="158"/>
      <c r="BR76" s="158"/>
      <c r="BS76" s="158"/>
      <c r="BT76" s="158"/>
      <c r="BU76" s="158"/>
      <c r="BV76" s="158"/>
      <c r="BW76" s="159"/>
      <c r="BX76" s="160"/>
      <c r="BY76" s="158"/>
      <c r="BZ76" s="158"/>
      <c r="CA76" s="158"/>
      <c r="CB76" s="158"/>
      <c r="CC76" s="158"/>
      <c r="CD76" s="158"/>
      <c r="CE76" s="158"/>
      <c r="CF76" s="158"/>
      <c r="CG76" s="158"/>
      <c r="CH76" s="158"/>
      <c r="CI76" s="158"/>
      <c r="CJ76" s="161"/>
      <c r="CK76" s="158"/>
      <c r="CL76" s="158"/>
      <c r="CM76" s="158"/>
      <c r="CN76" s="158"/>
      <c r="CO76" s="158"/>
      <c r="CP76" s="158"/>
      <c r="CQ76" s="158"/>
      <c r="CR76" s="159"/>
      <c r="CS76" s="162">
        <f>DG76+DF76+DI76</f>
        <v>24833675.609999999</v>
      </c>
      <c r="CT76" s="163"/>
      <c r="CU76" s="163"/>
      <c r="CV76" s="163"/>
      <c r="CW76" s="163"/>
      <c r="CX76" s="163"/>
      <c r="CY76" s="163"/>
      <c r="CZ76" s="163"/>
      <c r="DA76" s="163"/>
      <c r="DB76" s="163"/>
      <c r="DC76" s="163"/>
      <c r="DD76" s="163"/>
      <c r="DE76" s="164"/>
      <c r="DF76" s="55">
        <f>DF78+DF79+DF84+DF85+DF86+DF87+DF89</f>
        <v>11050662.02</v>
      </c>
      <c r="DG76" s="69">
        <f>DG78+DG79+DG84+DG85+DG86+DG88+DG87+DG89</f>
        <v>850000</v>
      </c>
      <c r="DH76" s="55">
        <f>DH78+DH79+DH84+DH85+DH86+DH88+DH87+DH89</f>
        <v>0</v>
      </c>
      <c r="DI76" s="55">
        <f>DI78+DI79+DI84+DI85+DI86+DI88+DI87+DI89</f>
        <v>12933013.59</v>
      </c>
      <c r="DJ76" s="162" t="e">
        <f>DX76+DW76+EJ76+#REF!</f>
        <v>#REF!</v>
      </c>
      <c r="DK76" s="163"/>
      <c r="DL76" s="163"/>
      <c r="DM76" s="163"/>
      <c r="DN76" s="163"/>
      <c r="DO76" s="163"/>
      <c r="DP76" s="163"/>
      <c r="DQ76" s="163"/>
      <c r="DR76" s="163"/>
      <c r="DS76" s="163"/>
      <c r="DT76" s="163"/>
      <c r="DU76" s="163"/>
      <c r="DV76" s="164"/>
      <c r="DW76" s="162">
        <f>DW78+DW79+DW84+DW85+DW86+DW87+DW89+DW88</f>
        <v>17826806.57</v>
      </c>
      <c r="DX76" s="163"/>
      <c r="DY76" s="163"/>
      <c r="DZ76" s="163"/>
      <c r="EA76" s="163"/>
      <c r="EB76" s="163"/>
      <c r="EC76" s="163"/>
      <c r="ED76" s="163"/>
      <c r="EE76" s="163"/>
      <c r="EF76" s="163"/>
      <c r="EG76" s="163"/>
      <c r="EH76" s="163"/>
      <c r="EI76" s="164"/>
      <c r="EJ76" s="162">
        <f>EJ79+EJ85+EJ86+EJ87+EJ88+EJ89</f>
        <v>0</v>
      </c>
      <c r="EK76" s="163"/>
      <c r="EL76" s="163"/>
      <c r="EM76" s="163"/>
      <c r="EN76" s="163"/>
      <c r="EO76" s="163"/>
      <c r="EP76" s="163"/>
      <c r="EQ76" s="163"/>
      <c r="ER76" s="163"/>
      <c r="ES76" s="163"/>
      <c r="ET76" s="163"/>
      <c r="EU76" s="163"/>
      <c r="EV76" s="164"/>
      <c r="EW76" s="162">
        <f>EW78+EW79+EW84+EW85+EW86+EW87+EW89+EW88</f>
        <v>17859606.93</v>
      </c>
      <c r="EX76" s="163"/>
      <c r="EY76" s="163"/>
      <c r="EZ76" s="163"/>
      <c r="FA76" s="163"/>
      <c r="FB76" s="163"/>
      <c r="FC76" s="163"/>
      <c r="FD76" s="163"/>
      <c r="FE76" s="163"/>
      <c r="FF76" s="163"/>
      <c r="FG76" s="163"/>
      <c r="FH76" s="163"/>
      <c r="FI76" s="164"/>
      <c r="FJ76" s="162">
        <f>FJ79+FJ85+FJ86+FJ87+FJ88+FJ89</f>
        <v>0</v>
      </c>
      <c r="FK76" s="163"/>
      <c r="FL76" s="163"/>
      <c r="FM76" s="163"/>
      <c r="FN76" s="163"/>
      <c r="FO76" s="163"/>
      <c r="FP76" s="163"/>
      <c r="FQ76" s="163"/>
      <c r="FR76" s="163"/>
      <c r="FS76" s="163"/>
      <c r="FT76" s="163"/>
      <c r="FU76" s="163"/>
      <c r="FV76" s="164"/>
      <c r="FW76" s="162"/>
      <c r="FX76" s="163"/>
      <c r="FY76" s="163"/>
      <c r="FZ76" s="163"/>
      <c r="GA76" s="163"/>
      <c r="GB76" s="163"/>
      <c r="GC76" s="163"/>
      <c r="GD76" s="163"/>
      <c r="GE76" s="163"/>
      <c r="GF76" s="163"/>
      <c r="GG76" s="163"/>
      <c r="GH76" s="163"/>
      <c r="GI76" s="164"/>
      <c r="GJ76" s="154" t="s">
        <v>38</v>
      </c>
      <c r="GK76" s="155"/>
      <c r="GL76" s="155"/>
      <c r="GM76" s="155"/>
      <c r="GN76" s="155"/>
      <c r="GO76" s="155"/>
      <c r="GP76" s="155"/>
      <c r="GQ76" s="155"/>
      <c r="GR76" s="155"/>
      <c r="GS76" s="155"/>
      <c r="GT76" s="155"/>
      <c r="GU76" s="155"/>
      <c r="GV76" s="155"/>
      <c r="GW76" s="82"/>
      <c r="HB76" s="97"/>
    </row>
    <row r="77" spans="1:210" x14ac:dyDescent="0.2">
      <c r="A77" s="58"/>
      <c r="B77" s="156" t="s">
        <v>45</v>
      </c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  <c r="BP77" s="157"/>
      <c r="BQ77" s="158"/>
      <c r="BR77" s="158"/>
      <c r="BS77" s="158"/>
      <c r="BT77" s="158"/>
      <c r="BU77" s="158"/>
      <c r="BV77" s="158"/>
      <c r="BW77" s="159"/>
      <c r="BX77" s="160"/>
      <c r="BY77" s="158"/>
      <c r="BZ77" s="158"/>
      <c r="CA77" s="158"/>
      <c r="CB77" s="158"/>
      <c r="CC77" s="158"/>
      <c r="CD77" s="158"/>
      <c r="CE77" s="158"/>
      <c r="CF77" s="158"/>
      <c r="CG77" s="158"/>
      <c r="CH77" s="158"/>
      <c r="CI77" s="158"/>
      <c r="CJ77" s="161"/>
      <c r="CK77" s="158"/>
      <c r="CL77" s="158"/>
      <c r="CM77" s="158"/>
      <c r="CN77" s="158"/>
      <c r="CO77" s="158"/>
      <c r="CP77" s="158"/>
      <c r="CQ77" s="158"/>
      <c r="CR77" s="159"/>
      <c r="CS77" s="162"/>
      <c r="CT77" s="163"/>
      <c r="CU77" s="163"/>
      <c r="CV77" s="163"/>
      <c r="CW77" s="163"/>
      <c r="CX77" s="163"/>
      <c r="CY77" s="163"/>
      <c r="CZ77" s="163"/>
      <c r="DA77" s="163"/>
      <c r="DB77" s="163"/>
      <c r="DC77" s="163"/>
      <c r="DD77" s="163"/>
      <c r="DE77" s="164"/>
      <c r="DF77" s="55"/>
      <c r="DG77" s="69"/>
      <c r="DH77" s="55"/>
      <c r="DI77" s="52"/>
      <c r="DJ77" s="162"/>
      <c r="DK77" s="163"/>
      <c r="DL77" s="163"/>
      <c r="DM77" s="163"/>
      <c r="DN77" s="163"/>
      <c r="DO77" s="163"/>
      <c r="DP77" s="163"/>
      <c r="DQ77" s="163"/>
      <c r="DR77" s="163"/>
      <c r="DS77" s="163"/>
      <c r="DT77" s="163"/>
      <c r="DU77" s="163"/>
      <c r="DV77" s="164"/>
      <c r="DW77" s="162"/>
      <c r="DX77" s="163"/>
      <c r="DY77" s="163"/>
      <c r="DZ77" s="163"/>
      <c r="EA77" s="163"/>
      <c r="EB77" s="163"/>
      <c r="EC77" s="163"/>
      <c r="ED77" s="163"/>
      <c r="EE77" s="163"/>
      <c r="EF77" s="163"/>
      <c r="EG77" s="163"/>
      <c r="EH77" s="163"/>
      <c r="EI77" s="164"/>
      <c r="EJ77" s="162"/>
      <c r="EK77" s="163"/>
      <c r="EL77" s="163"/>
      <c r="EM77" s="163"/>
      <c r="EN77" s="163"/>
      <c r="EO77" s="163"/>
      <c r="EP77" s="163"/>
      <c r="EQ77" s="163"/>
      <c r="ER77" s="163"/>
      <c r="ES77" s="163"/>
      <c r="ET77" s="163"/>
      <c r="EU77" s="163"/>
      <c r="EV77" s="164"/>
      <c r="EW77" s="162"/>
      <c r="EX77" s="163"/>
      <c r="EY77" s="163"/>
      <c r="EZ77" s="163"/>
      <c r="FA77" s="163"/>
      <c r="FB77" s="163"/>
      <c r="FC77" s="163"/>
      <c r="FD77" s="163"/>
      <c r="FE77" s="163"/>
      <c r="FF77" s="163"/>
      <c r="FG77" s="163"/>
      <c r="FH77" s="163"/>
      <c r="FI77" s="164"/>
      <c r="FJ77" s="162"/>
      <c r="FK77" s="163"/>
      <c r="FL77" s="163"/>
      <c r="FM77" s="163"/>
      <c r="FN77" s="163"/>
      <c r="FO77" s="163"/>
      <c r="FP77" s="163"/>
      <c r="FQ77" s="163"/>
      <c r="FR77" s="163"/>
      <c r="FS77" s="163"/>
      <c r="FT77" s="163"/>
      <c r="FU77" s="163"/>
      <c r="FV77" s="164"/>
      <c r="FW77" s="162"/>
      <c r="FX77" s="163"/>
      <c r="FY77" s="163"/>
      <c r="FZ77" s="163"/>
      <c r="GA77" s="163"/>
      <c r="GB77" s="163"/>
      <c r="GC77" s="163"/>
      <c r="GD77" s="163"/>
      <c r="GE77" s="163"/>
      <c r="GF77" s="163"/>
      <c r="GG77" s="163"/>
      <c r="GH77" s="163"/>
      <c r="GI77" s="164"/>
      <c r="GJ77" s="154" t="s">
        <v>38</v>
      </c>
      <c r="GK77" s="155"/>
      <c r="GL77" s="155"/>
      <c r="GM77" s="155"/>
      <c r="GN77" s="155"/>
      <c r="GO77" s="155"/>
      <c r="GP77" s="155"/>
      <c r="GQ77" s="155"/>
      <c r="GR77" s="155"/>
      <c r="GS77" s="155"/>
      <c r="GT77" s="155"/>
      <c r="GU77" s="155"/>
      <c r="GV77" s="155"/>
      <c r="GW77" s="82"/>
    </row>
    <row r="78" spans="1:210" ht="13.2" x14ac:dyDescent="0.25">
      <c r="A78" s="58"/>
      <c r="B78" s="156" t="s">
        <v>261</v>
      </c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57"/>
      <c r="BQ78" s="169"/>
      <c r="BR78" s="169"/>
      <c r="BS78" s="169"/>
      <c r="BT78" s="169"/>
      <c r="BU78" s="169"/>
      <c r="BV78" s="169"/>
      <c r="BW78" s="170"/>
      <c r="BX78" s="160" t="s">
        <v>105</v>
      </c>
      <c r="BY78" s="169"/>
      <c r="BZ78" s="169"/>
      <c r="CA78" s="169"/>
      <c r="CB78" s="169"/>
      <c r="CC78" s="169"/>
      <c r="CD78" s="169"/>
      <c r="CE78" s="169"/>
      <c r="CF78" s="169"/>
      <c r="CG78" s="169"/>
      <c r="CH78" s="169"/>
      <c r="CI78" s="169"/>
      <c r="CJ78" s="171"/>
      <c r="CK78" s="158" t="s">
        <v>281</v>
      </c>
      <c r="CL78" s="169"/>
      <c r="CM78" s="169"/>
      <c r="CN78" s="169"/>
      <c r="CO78" s="169"/>
      <c r="CP78" s="169"/>
      <c r="CQ78" s="169"/>
      <c r="CR78" s="170"/>
      <c r="CS78" s="162">
        <f>DF78+DG78+DI78</f>
        <v>11000</v>
      </c>
      <c r="CT78" s="169"/>
      <c r="CU78" s="169"/>
      <c r="CV78" s="169"/>
      <c r="CW78" s="169"/>
      <c r="CX78" s="169"/>
      <c r="CY78" s="169"/>
      <c r="CZ78" s="169"/>
      <c r="DA78" s="169"/>
      <c r="DB78" s="169"/>
      <c r="DC78" s="169"/>
      <c r="DD78" s="169"/>
      <c r="DE78" s="170"/>
      <c r="DF78" s="85">
        <v>11000</v>
      </c>
      <c r="DG78" s="99"/>
      <c r="DH78" s="99"/>
      <c r="DI78" s="100"/>
      <c r="DJ78" s="165"/>
      <c r="DK78" s="166"/>
      <c r="DL78" s="166"/>
      <c r="DM78" s="166"/>
      <c r="DN78" s="166"/>
      <c r="DO78" s="166"/>
      <c r="DP78" s="166"/>
      <c r="DQ78" s="166"/>
      <c r="DR78" s="166"/>
      <c r="DS78" s="166"/>
      <c r="DT78" s="166"/>
      <c r="DU78" s="166"/>
      <c r="DV78" s="167"/>
      <c r="DW78" s="165">
        <v>11000</v>
      </c>
      <c r="DX78" s="188"/>
      <c r="DY78" s="188"/>
      <c r="DZ78" s="188"/>
      <c r="EA78" s="188"/>
      <c r="EB78" s="188"/>
      <c r="EC78" s="188"/>
      <c r="ED78" s="188"/>
      <c r="EE78" s="188"/>
      <c r="EF78" s="188"/>
      <c r="EG78" s="188"/>
      <c r="EH78" s="188"/>
      <c r="EI78" s="189"/>
      <c r="EJ78" s="101"/>
      <c r="EK78" s="100"/>
      <c r="EL78" s="100"/>
      <c r="EM78" s="100"/>
      <c r="EN78" s="100"/>
      <c r="EO78" s="100"/>
      <c r="EP78" s="100"/>
      <c r="EQ78" s="100"/>
      <c r="ER78" s="100"/>
      <c r="ES78" s="100"/>
      <c r="ET78" s="100"/>
      <c r="EU78" s="100"/>
      <c r="EV78" s="102"/>
      <c r="EW78" s="165">
        <v>11000</v>
      </c>
      <c r="EX78" s="166"/>
      <c r="EY78" s="166"/>
      <c r="EZ78" s="166"/>
      <c r="FA78" s="166"/>
      <c r="FB78" s="166"/>
      <c r="FC78" s="166"/>
      <c r="FD78" s="166"/>
      <c r="FE78" s="166"/>
      <c r="FF78" s="166"/>
      <c r="FG78" s="166"/>
      <c r="FH78" s="166"/>
      <c r="FI78" s="167"/>
      <c r="FJ78" s="101"/>
      <c r="FK78" s="100"/>
      <c r="FL78" s="100"/>
      <c r="FM78" s="100"/>
      <c r="FN78" s="100"/>
      <c r="FO78" s="100"/>
      <c r="FP78" s="100"/>
      <c r="FQ78" s="100"/>
      <c r="FR78" s="100"/>
      <c r="FS78" s="100"/>
      <c r="FT78" s="100"/>
      <c r="FU78" s="100"/>
      <c r="FV78" s="102"/>
      <c r="FW78" s="101"/>
      <c r="FX78" s="74"/>
      <c r="FY78" s="74"/>
      <c r="FZ78" s="74"/>
      <c r="GA78" s="74"/>
      <c r="GB78" s="74"/>
      <c r="GC78" s="74"/>
      <c r="GD78" s="74"/>
      <c r="GE78" s="74"/>
      <c r="GF78" s="74"/>
      <c r="GG78" s="74"/>
      <c r="GH78" s="74"/>
      <c r="GI78" s="75"/>
      <c r="GJ78" s="71"/>
      <c r="GK78" s="72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2"/>
      <c r="GW78" s="82"/>
    </row>
    <row r="79" spans="1:210" ht="13.2" x14ac:dyDescent="0.25">
      <c r="A79" s="58"/>
      <c r="B79" s="156" t="s">
        <v>299</v>
      </c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/>
      <c r="BD79" s="168"/>
      <c r="BE79" s="168"/>
      <c r="BF79" s="168"/>
      <c r="BG79" s="168"/>
      <c r="BH79" s="168"/>
      <c r="BI79" s="168"/>
      <c r="BJ79" s="168"/>
      <c r="BK79" s="168"/>
      <c r="BL79" s="168"/>
      <c r="BM79" s="168"/>
      <c r="BN79" s="168"/>
      <c r="BO79" s="168"/>
      <c r="BP79" s="157"/>
      <c r="BQ79" s="169"/>
      <c r="BR79" s="169"/>
      <c r="BS79" s="169"/>
      <c r="BT79" s="169"/>
      <c r="BU79" s="169"/>
      <c r="BV79" s="169"/>
      <c r="BW79" s="170"/>
      <c r="BX79" s="160" t="s">
        <v>265</v>
      </c>
      <c r="BY79" s="169"/>
      <c r="BZ79" s="169"/>
      <c r="CA79" s="169"/>
      <c r="CB79" s="169"/>
      <c r="CC79" s="169"/>
      <c r="CD79" s="169"/>
      <c r="CE79" s="169"/>
      <c r="CF79" s="169"/>
      <c r="CG79" s="169"/>
      <c r="CH79" s="169"/>
      <c r="CI79" s="169"/>
      <c r="CJ79" s="171"/>
      <c r="CK79" s="158" t="s">
        <v>282</v>
      </c>
      <c r="CL79" s="169"/>
      <c r="CM79" s="169"/>
      <c r="CN79" s="169"/>
      <c r="CO79" s="169"/>
      <c r="CP79" s="169"/>
      <c r="CQ79" s="169"/>
      <c r="CR79" s="170"/>
      <c r="CS79" s="162">
        <f t="shared" ref="CS79:CS89" si="7">DF79+DG79+DI79</f>
        <v>7335678.9100000001</v>
      </c>
      <c r="CT79" s="169"/>
      <c r="CU79" s="169"/>
      <c r="CV79" s="169"/>
      <c r="CW79" s="169"/>
      <c r="CX79" s="169"/>
      <c r="CY79" s="169"/>
      <c r="CZ79" s="169"/>
      <c r="DA79" s="169"/>
      <c r="DB79" s="169"/>
      <c r="DC79" s="169"/>
      <c r="DD79" s="169"/>
      <c r="DE79" s="170"/>
      <c r="DF79" s="85">
        <f>DF81+DF82+DF83</f>
        <v>7295678.9100000001</v>
      </c>
      <c r="DG79" s="85">
        <f>DG81+DG82+DG83</f>
        <v>40000</v>
      </c>
      <c r="DH79" s="99"/>
      <c r="DI79" s="100"/>
      <c r="DJ79" s="172"/>
      <c r="DK79" s="173"/>
      <c r="DL79" s="173"/>
      <c r="DM79" s="173"/>
      <c r="DN79" s="173"/>
      <c r="DO79" s="173"/>
      <c r="DP79" s="173"/>
      <c r="DQ79" s="173"/>
      <c r="DR79" s="173"/>
      <c r="DS79" s="173"/>
      <c r="DT79" s="173"/>
      <c r="DU79" s="173"/>
      <c r="DV79" s="174"/>
      <c r="DW79" s="175">
        <f>DW81+DW82+DW83</f>
        <v>7108000</v>
      </c>
      <c r="DX79" s="176"/>
      <c r="DY79" s="176"/>
      <c r="DZ79" s="176"/>
      <c r="EA79" s="176"/>
      <c r="EB79" s="176"/>
      <c r="EC79" s="176"/>
      <c r="ED79" s="176"/>
      <c r="EE79" s="176"/>
      <c r="EF79" s="176"/>
      <c r="EG79" s="176"/>
      <c r="EH79" s="176"/>
      <c r="EI79" s="177"/>
      <c r="EJ79" s="165"/>
      <c r="EK79" s="166"/>
      <c r="EL79" s="166"/>
      <c r="EM79" s="166"/>
      <c r="EN79" s="166"/>
      <c r="EO79" s="166"/>
      <c r="EP79" s="166"/>
      <c r="EQ79" s="166"/>
      <c r="ER79" s="166"/>
      <c r="ES79" s="166"/>
      <c r="ET79" s="166"/>
      <c r="EU79" s="166"/>
      <c r="EV79" s="167"/>
      <c r="EW79" s="175">
        <f>EW81+EW82+EW83</f>
        <v>7108000</v>
      </c>
      <c r="EX79" s="176"/>
      <c r="EY79" s="176"/>
      <c r="EZ79" s="176"/>
      <c r="FA79" s="176"/>
      <c r="FB79" s="176"/>
      <c r="FC79" s="176"/>
      <c r="FD79" s="176"/>
      <c r="FE79" s="176"/>
      <c r="FF79" s="176"/>
      <c r="FG79" s="176"/>
      <c r="FH79" s="176"/>
      <c r="FI79" s="177"/>
      <c r="FJ79" s="165"/>
      <c r="FK79" s="166"/>
      <c r="FL79" s="166"/>
      <c r="FM79" s="166"/>
      <c r="FN79" s="166"/>
      <c r="FO79" s="166"/>
      <c r="FP79" s="166"/>
      <c r="FQ79" s="166"/>
      <c r="FR79" s="166"/>
      <c r="FS79" s="166"/>
      <c r="FT79" s="166"/>
      <c r="FU79" s="166"/>
      <c r="FV79" s="167"/>
      <c r="FW79" s="73"/>
      <c r="FX79" s="74"/>
      <c r="FY79" s="74"/>
      <c r="FZ79" s="74"/>
      <c r="GA79" s="74"/>
      <c r="GB79" s="74"/>
      <c r="GC79" s="74"/>
      <c r="GD79" s="74"/>
      <c r="GE79" s="74"/>
      <c r="GF79" s="74"/>
      <c r="GG79" s="74"/>
      <c r="GH79" s="74"/>
      <c r="GI79" s="75"/>
      <c r="GJ79" s="71"/>
      <c r="GK79" s="72"/>
      <c r="GL79" s="72"/>
      <c r="GM79" s="72"/>
      <c r="GN79" s="72"/>
      <c r="GO79" s="72"/>
      <c r="GP79" s="72"/>
      <c r="GQ79" s="72"/>
      <c r="GR79" s="72"/>
      <c r="GS79" s="72"/>
      <c r="GT79" s="72"/>
      <c r="GU79" s="72"/>
      <c r="GV79" s="72"/>
      <c r="GW79" s="82"/>
    </row>
    <row r="80" spans="1:210" s="114" customFormat="1" x14ac:dyDescent="0.2">
      <c r="A80" s="112"/>
      <c r="B80" s="156" t="s">
        <v>45</v>
      </c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  <c r="BI80" s="156"/>
      <c r="BJ80" s="156"/>
      <c r="BK80" s="156"/>
      <c r="BL80" s="156"/>
      <c r="BM80" s="156"/>
      <c r="BN80" s="156"/>
      <c r="BO80" s="156"/>
      <c r="BP80" s="157"/>
      <c r="BQ80" s="158"/>
      <c r="BR80" s="158"/>
      <c r="BS80" s="158"/>
      <c r="BT80" s="158"/>
      <c r="BU80" s="158"/>
      <c r="BV80" s="158"/>
      <c r="BW80" s="159"/>
      <c r="BX80" s="160"/>
      <c r="BY80" s="158"/>
      <c r="BZ80" s="158"/>
      <c r="CA80" s="158"/>
      <c r="CB80" s="158"/>
      <c r="CC80" s="158"/>
      <c r="CD80" s="158"/>
      <c r="CE80" s="158"/>
      <c r="CF80" s="158"/>
      <c r="CG80" s="158"/>
      <c r="CH80" s="158"/>
      <c r="CI80" s="158"/>
      <c r="CJ80" s="161"/>
      <c r="CK80" s="158"/>
      <c r="CL80" s="158"/>
      <c r="CM80" s="158"/>
      <c r="CN80" s="158"/>
      <c r="CO80" s="158"/>
      <c r="CP80" s="158"/>
      <c r="CQ80" s="158"/>
      <c r="CR80" s="159"/>
      <c r="CS80" s="162"/>
      <c r="CT80" s="163"/>
      <c r="CU80" s="163"/>
      <c r="CV80" s="163"/>
      <c r="CW80" s="163"/>
      <c r="CX80" s="163"/>
      <c r="CY80" s="163"/>
      <c r="CZ80" s="163"/>
      <c r="DA80" s="163"/>
      <c r="DB80" s="163"/>
      <c r="DC80" s="163"/>
      <c r="DD80" s="163"/>
      <c r="DE80" s="164"/>
      <c r="DF80" s="109"/>
      <c r="DG80" s="109"/>
      <c r="DH80" s="109"/>
      <c r="DI80" s="106"/>
      <c r="DJ80" s="162"/>
      <c r="DK80" s="163"/>
      <c r="DL80" s="163"/>
      <c r="DM80" s="163"/>
      <c r="DN80" s="163"/>
      <c r="DO80" s="163"/>
      <c r="DP80" s="163"/>
      <c r="DQ80" s="163"/>
      <c r="DR80" s="163"/>
      <c r="DS80" s="163"/>
      <c r="DT80" s="163"/>
      <c r="DU80" s="163"/>
      <c r="DV80" s="164"/>
      <c r="DW80" s="162"/>
      <c r="DX80" s="163"/>
      <c r="DY80" s="163"/>
      <c r="DZ80" s="163"/>
      <c r="EA80" s="163"/>
      <c r="EB80" s="163"/>
      <c r="EC80" s="163"/>
      <c r="ED80" s="163"/>
      <c r="EE80" s="163"/>
      <c r="EF80" s="163"/>
      <c r="EG80" s="163"/>
      <c r="EH80" s="163"/>
      <c r="EI80" s="164"/>
      <c r="EJ80" s="162"/>
      <c r="EK80" s="163"/>
      <c r="EL80" s="163"/>
      <c r="EM80" s="163"/>
      <c r="EN80" s="163"/>
      <c r="EO80" s="163"/>
      <c r="EP80" s="163"/>
      <c r="EQ80" s="163"/>
      <c r="ER80" s="163"/>
      <c r="ES80" s="163"/>
      <c r="ET80" s="163"/>
      <c r="EU80" s="163"/>
      <c r="EV80" s="164"/>
      <c r="EW80" s="162"/>
      <c r="EX80" s="163"/>
      <c r="EY80" s="163"/>
      <c r="EZ80" s="163"/>
      <c r="FA80" s="163"/>
      <c r="FB80" s="163"/>
      <c r="FC80" s="163"/>
      <c r="FD80" s="163"/>
      <c r="FE80" s="163"/>
      <c r="FF80" s="163"/>
      <c r="FG80" s="163"/>
      <c r="FH80" s="163"/>
      <c r="FI80" s="164"/>
      <c r="FJ80" s="162"/>
      <c r="FK80" s="163"/>
      <c r="FL80" s="163"/>
      <c r="FM80" s="163"/>
      <c r="FN80" s="163"/>
      <c r="FO80" s="163"/>
      <c r="FP80" s="163"/>
      <c r="FQ80" s="163"/>
      <c r="FR80" s="163"/>
      <c r="FS80" s="163"/>
      <c r="FT80" s="163"/>
      <c r="FU80" s="163"/>
      <c r="FV80" s="164"/>
      <c r="FW80" s="162"/>
      <c r="FX80" s="163"/>
      <c r="FY80" s="163"/>
      <c r="FZ80" s="163"/>
      <c r="GA80" s="163"/>
      <c r="GB80" s="163"/>
      <c r="GC80" s="163"/>
      <c r="GD80" s="163"/>
      <c r="GE80" s="163"/>
      <c r="GF80" s="163"/>
      <c r="GG80" s="163"/>
      <c r="GH80" s="163"/>
      <c r="GI80" s="164"/>
      <c r="GJ80" s="154" t="s">
        <v>38</v>
      </c>
      <c r="GK80" s="155"/>
      <c r="GL80" s="155"/>
      <c r="GM80" s="155"/>
      <c r="GN80" s="155"/>
      <c r="GO80" s="155"/>
      <c r="GP80" s="155"/>
      <c r="GQ80" s="155"/>
      <c r="GR80" s="155"/>
      <c r="GS80" s="155"/>
      <c r="GT80" s="155"/>
      <c r="GU80" s="155"/>
      <c r="GV80" s="155"/>
      <c r="GW80" s="82"/>
    </row>
    <row r="81" spans="1:205" s="114" customFormat="1" ht="13.2" x14ac:dyDescent="0.25">
      <c r="A81" s="112"/>
      <c r="B81" s="156" t="s">
        <v>332</v>
      </c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  <c r="BI81" s="168"/>
      <c r="BJ81" s="168"/>
      <c r="BK81" s="168"/>
      <c r="BL81" s="168"/>
      <c r="BM81" s="168"/>
      <c r="BN81" s="168"/>
      <c r="BO81" s="168"/>
      <c r="BP81" s="157"/>
      <c r="BQ81" s="169"/>
      <c r="BR81" s="169"/>
      <c r="BS81" s="169"/>
      <c r="BT81" s="169"/>
      <c r="BU81" s="169"/>
      <c r="BV81" s="169"/>
      <c r="BW81" s="170"/>
      <c r="BX81" s="160" t="s">
        <v>265</v>
      </c>
      <c r="BY81" s="169"/>
      <c r="BZ81" s="169"/>
      <c r="CA81" s="169"/>
      <c r="CB81" s="169"/>
      <c r="CC81" s="169"/>
      <c r="CD81" s="169"/>
      <c r="CE81" s="169"/>
      <c r="CF81" s="169"/>
      <c r="CG81" s="169"/>
      <c r="CH81" s="169"/>
      <c r="CI81" s="169"/>
      <c r="CJ81" s="171"/>
      <c r="CK81" s="158" t="s">
        <v>282</v>
      </c>
      <c r="CL81" s="169"/>
      <c r="CM81" s="169"/>
      <c r="CN81" s="169"/>
      <c r="CO81" s="169"/>
      <c r="CP81" s="169"/>
      <c r="CQ81" s="169"/>
      <c r="CR81" s="170"/>
      <c r="CS81" s="162">
        <f t="shared" si="7"/>
        <v>1332000</v>
      </c>
      <c r="CT81" s="169"/>
      <c r="CU81" s="169"/>
      <c r="CV81" s="169"/>
      <c r="CW81" s="169"/>
      <c r="CX81" s="169"/>
      <c r="CY81" s="169"/>
      <c r="CZ81" s="169"/>
      <c r="DA81" s="169"/>
      <c r="DB81" s="169"/>
      <c r="DC81" s="169"/>
      <c r="DD81" s="169"/>
      <c r="DE81" s="170"/>
      <c r="DF81" s="85">
        <v>1322000</v>
      </c>
      <c r="DG81" s="85">
        <v>10000</v>
      </c>
      <c r="DH81" s="111"/>
      <c r="DI81" s="108"/>
      <c r="DJ81" s="172"/>
      <c r="DK81" s="173"/>
      <c r="DL81" s="173"/>
      <c r="DM81" s="173"/>
      <c r="DN81" s="173"/>
      <c r="DO81" s="173"/>
      <c r="DP81" s="173"/>
      <c r="DQ81" s="173"/>
      <c r="DR81" s="173"/>
      <c r="DS81" s="173"/>
      <c r="DT81" s="173"/>
      <c r="DU81" s="173"/>
      <c r="DV81" s="174"/>
      <c r="DW81" s="175">
        <v>1322000</v>
      </c>
      <c r="DX81" s="176"/>
      <c r="DY81" s="176"/>
      <c r="DZ81" s="176"/>
      <c r="EA81" s="176"/>
      <c r="EB81" s="176"/>
      <c r="EC81" s="176"/>
      <c r="ED81" s="176"/>
      <c r="EE81" s="176"/>
      <c r="EF81" s="176"/>
      <c r="EG81" s="176"/>
      <c r="EH81" s="176"/>
      <c r="EI81" s="177"/>
      <c r="EJ81" s="165"/>
      <c r="EK81" s="166"/>
      <c r="EL81" s="166"/>
      <c r="EM81" s="166"/>
      <c r="EN81" s="166"/>
      <c r="EO81" s="166"/>
      <c r="EP81" s="166"/>
      <c r="EQ81" s="166"/>
      <c r="ER81" s="166"/>
      <c r="ES81" s="166"/>
      <c r="ET81" s="166"/>
      <c r="EU81" s="166"/>
      <c r="EV81" s="167"/>
      <c r="EW81" s="175">
        <v>1322000</v>
      </c>
      <c r="EX81" s="176"/>
      <c r="EY81" s="176"/>
      <c r="EZ81" s="176"/>
      <c r="FA81" s="176"/>
      <c r="FB81" s="176"/>
      <c r="FC81" s="176"/>
      <c r="FD81" s="176"/>
      <c r="FE81" s="176"/>
      <c r="FF81" s="176"/>
      <c r="FG81" s="176"/>
      <c r="FH81" s="176"/>
      <c r="FI81" s="177"/>
      <c r="FJ81" s="165"/>
      <c r="FK81" s="166"/>
      <c r="FL81" s="166"/>
      <c r="FM81" s="166"/>
      <c r="FN81" s="166"/>
      <c r="FO81" s="166"/>
      <c r="FP81" s="166"/>
      <c r="FQ81" s="166"/>
      <c r="FR81" s="166"/>
      <c r="FS81" s="166"/>
      <c r="FT81" s="166"/>
      <c r="FU81" s="166"/>
      <c r="FV81" s="167"/>
      <c r="FW81" s="105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7"/>
      <c r="GJ81" s="110"/>
      <c r="GK81" s="113"/>
      <c r="GL81" s="113"/>
      <c r="GM81" s="113"/>
      <c r="GN81" s="113"/>
      <c r="GO81" s="113"/>
      <c r="GP81" s="113"/>
      <c r="GQ81" s="113"/>
      <c r="GR81" s="113"/>
      <c r="GS81" s="113"/>
      <c r="GT81" s="113"/>
      <c r="GU81" s="113"/>
      <c r="GV81" s="113"/>
      <c r="GW81" s="82"/>
    </row>
    <row r="82" spans="1:205" s="114" customFormat="1" ht="13.2" x14ac:dyDescent="0.25">
      <c r="A82" s="112"/>
      <c r="B82" s="156" t="s">
        <v>330</v>
      </c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8"/>
      <c r="BI82" s="168"/>
      <c r="BJ82" s="168"/>
      <c r="BK82" s="168"/>
      <c r="BL82" s="168"/>
      <c r="BM82" s="168"/>
      <c r="BN82" s="168"/>
      <c r="BO82" s="168"/>
      <c r="BP82" s="157"/>
      <c r="BQ82" s="169"/>
      <c r="BR82" s="169"/>
      <c r="BS82" s="169"/>
      <c r="BT82" s="169"/>
      <c r="BU82" s="169"/>
      <c r="BV82" s="169"/>
      <c r="BW82" s="170"/>
      <c r="BX82" s="160" t="s">
        <v>265</v>
      </c>
      <c r="BY82" s="169"/>
      <c r="BZ82" s="169"/>
      <c r="CA82" s="169"/>
      <c r="CB82" s="169"/>
      <c r="CC82" s="169"/>
      <c r="CD82" s="169"/>
      <c r="CE82" s="169"/>
      <c r="CF82" s="169"/>
      <c r="CG82" s="169"/>
      <c r="CH82" s="169"/>
      <c r="CI82" s="169"/>
      <c r="CJ82" s="171"/>
      <c r="CK82" s="158" t="s">
        <v>282</v>
      </c>
      <c r="CL82" s="169"/>
      <c r="CM82" s="169"/>
      <c r="CN82" s="169"/>
      <c r="CO82" s="169"/>
      <c r="CP82" s="169"/>
      <c r="CQ82" s="169"/>
      <c r="CR82" s="170"/>
      <c r="CS82" s="162">
        <f t="shared" ref="CS82" si="8">DF82+DG82+DI82</f>
        <v>3049678.91</v>
      </c>
      <c r="CT82" s="169"/>
      <c r="CU82" s="169"/>
      <c r="CV82" s="169"/>
      <c r="CW82" s="169"/>
      <c r="CX82" s="169"/>
      <c r="CY82" s="169"/>
      <c r="CZ82" s="169"/>
      <c r="DA82" s="169"/>
      <c r="DB82" s="169"/>
      <c r="DC82" s="169"/>
      <c r="DD82" s="169"/>
      <c r="DE82" s="170"/>
      <c r="DF82" s="85">
        <f>187678.91+2852000</f>
        <v>3039678.91</v>
      </c>
      <c r="DG82" s="111">
        <v>10000</v>
      </c>
      <c r="DH82" s="111"/>
      <c r="DI82" s="108"/>
      <c r="DJ82" s="172"/>
      <c r="DK82" s="173"/>
      <c r="DL82" s="173"/>
      <c r="DM82" s="173"/>
      <c r="DN82" s="173"/>
      <c r="DO82" s="173"/>
      <c r="DP82" s="173"/>
      <c r="DQ82" s="173"/>
      <c r="DR82" s="173"/>
      <c r="DS82" s="173"/>
      <c r="DT82" s="173"/>
      <c r="DU82" s="173"/>
      <c r="DV82" s="174"/>
      <c r="DW82" s="175">
        <v>2852000</v>
      </c>
      <c r="DX82" s="176"/>
      <c r="DY82" s="176"/>
      <c r="DZ82" s="176"/>
      <c r="EA82" s="176"/>
      <c r="EB82" s="176"/>
      <c r="EC82" s="176"/>
      <c r="ED82" s="176"/>
      <c r="EE82" s="176"/>
      <c r="EF82" s="176"/>
      <c r="EG82" s="176"/>
      <c r="EH82" s="176"/>
      <c r="EI82" s="177"/>
      <c r="EJ82" s="165"/>
      <c r="EK82" s="166"/>
      <c r="EL82" s="166"/>
      <c r="EM82" s="166"/>
      <c r="EN82" s="166"/>
      <c r="EO82" s="166"/>
      <c r="EP82" s="166"/>
      <c r="EQ82" s="166"/>
      <c r="ER82" s="166"/>
      <c r="ES82" s="166"/>
      <c r="ET82" s="166"/>
      <c r="EU82" s="166"/>
      <c r="EV82" s="167"/>
      <c r="EW82" s="175">
        <v>2852000</v>
      </c>
      <c r="EX82" s="176"/>
      <c r="EY82" s="176"/>
      <c r="EZ82" s="176"/>
      <c r="FA82" s="176"/>
      <c r="FB82" s="176"/>
      <c r="FC82" s="176"/>
      <c r="FD82" s="176"/>
      <c r="FE82" s="176"/>
      <c r="FF82" s="176"/>
      <c r="FG82" s="176"/>
      <c r="FH82" s="176"/>
      <c r="FI82" s="177"/>
      <c r="FJ82" s="165"/>
      <c r="FK82" s="166"/>
      <c r="FL82" s="166"/>
      <c r="FM82" s="166"/>
      <c r="FN82" s="166"/>
      <c r="FO82" s="166"/>
      <c r="FP82" s="166"/>
      <c r="FQ82" s="166"/>
      <c r="FR82" s="166"/>
      <c r="FS82" s="166"/>
      <c r="FT82" s="166"/>
      <c r="FU82" s="166"/>
      <c r="FV82" s="167"/>
      <c r="FW82" s="105"/>
      <c r="FX82" s="106"/>
      <c r="FY82" s="106"/>
      <c r="FZ82" s="106"/>
      <c r="GA82" s="106"/>
      <c r="GB82" s="106"/>
      <c r="GC82" s="106"/>
      <c r="GD82" s="106"/>
      <c r="GE82" s="106"/>
      <c r="GF82" s="106"/>
      <c r="GG82" s="106"/>
      <c r="GH82" s="106"/>
      <c r="GI82" s="107"/>
      <c r="GJ82" s="110"/>
      <c r="GK82" s="113"/>
      <c r="GL82" s="113"/>
      <c r="GM82" s="113"/>
      <c r="GN82" s="113"/>
      <c r="GO82" s="113"/>
      <c r="GP82" s="113"/>
      <c r="GQ82" s="113"/>
      <c r="GR82" s="113"/>
      <c r="GS82" s="113"/>
      <c r="GT82" s="113"/>
      <c r="GU82" s="113"/>
      <c r="GV82" s="113"/>
      <c r="GW82" s="82"/>
    </row>
    <row r="83" spans="1:205" s="114" customFormat="1" ht="13.2" x14ac:dyDescent="0.25">
      <c r="A83" s="112"/>
      <c r="B83" s="156" t="s">
        <v>331</v>
      </c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68"/>
      <c r="BN83" s="168"/>
      <c r="BO83" s="168"/>
      <c r="BP83" s="157"/>
      <c r="BQ83" s="169"/>
      <c r="BR83" s="169"/>
      <c r="BS83" s="169"/>
      <c r="BT83" s="169"/>
      <c r="BU83" s="169"/>
      <c r="BV83" s="169"/>
      <c r="BW83" s="170"/>
      <c r="BX83" s="160" t="s">
        <v>265</v>
      </c>
      <c r="BY83" s="169"/>
      <c r="BZ83" s="169"/>
      <c r="CA83" s="169"/>
      <c r="CB83" s="169"/>
      <c r="CC83" s="169"/>
      <c r="CD83" s="169"/>
      <c r="CE83" s="169"/>
      <c r="CF83" s="169"/>
      <c r="CG83" s="169"/>
      <c r="CH83" s="169"/>
      <c r="CI83" s="169"/>
      <c r="CJ83" s="171"/>
      <c r="CK83" s="158" t="s">
        <v>282</v>
      </c>
      <c r="CL83" s="169"/>
      <c r="CM83" s="169"/>
      <c r="CN83" s="169"/>
      <c r="CO83" s="169"/>
      <c r="CP83" s="169"/>
      <c r="CQ83" s="169"/>
      <c r="CR83" s="170"/>
      <c r="CS83" s="162">
        <f t="shared" ref="CS83" si="9">DF83+DG83+DI83</f>
        <v>2954000</v>
      </c>
      <c r="CT83" s="169"/>
      <c r="CU83" s="169"/>
      <c r="CV83" s="169"/>
      <c r="CW83" s="169"/>
      <c r="CX83" s="169"/>
      <c r="CY83" s="169"/>
      <c r="CZ83" s="169"/>
      <c r="DA83" s="169"/>
      <c r="DB83" s="169"/>
      <c r="DC83" s="169"/>
      <c r="DD83" s="169"/>
      <c r="DE83" s="170"/>
      <c r="DF83" s="85">
        <v>2934000</v>
      </c>
      <c r="DG83" s="111">
        <v>20000</v>
      </c>
      <c r="DH83" s="111"/>
      <c r="DI83" s="108"/>
      <c r="DJ83" s="172"/>
      <c r="DK83" s="173"/>
      <c r="DL83" s="173"/>
      <c r="DM83" s="173"/>
      <c r="DN83" s="173"/>
      <c r="DO83" s="173"/>
      <c r="DP83" s="173"/>
      <c r="DQ83" s="173"/>
      <c r="DR83" s="173"/>
      <c r="DS83" s="173"/>
      <c r="DT83" s="173"/>
      <c r="DU83" s="173"/>
      <c r="DV83" s="174"/>
      <c r="DW83" s="175">
        <v>2934000</v>
      </c>
      <c r="DX83" s="176"/>
      <c r="DY83" s="176"/>
      <c r="DZ83" s="176"/>
      <c r="EA83" s="176"/>
      <c r="EB83" s="176"/>
      <c r="EC83" s="176"/>
      <c r="ED83" s="176"/>
      <c r="EE83" s="176"/>
      <c r="EF83" s="176"/>
      <c r="EG83" s="176"/>
      <c r="EH83" s="176"/>
      <c r="EI83" s="177"/>
      <c r="EJ83" s="165"/>
      <c r="EK83" s="166"/>
      <c r="EL83" s="166"/>
      <c r="EM83" s="166"/>
      <c r="EN83" s="166"/>
      <c r="EO83" s="166"/>
      <c r="EP83" s="166"/>
      <c r="EQ83" s="166"/>
      <c r="ER83" s="166"/>
      <c r="ES83" s="166"/>
      <c r="ET83" s="166"/>
      <c r="EU83" s="166"/>
      <c r="EV83" s="167"/>
      <c r="EW83" s="175">
        <v>2934000</v>
      </c>
      <c r="EX83" s="176"/>
      <c r="EY83" s="176"/>
      <c r="EZ83" s="176"/>
      <c r="FA83" s="176"/>
      <c r="FB83" s="176"/>
      <c r="FC83" s="176"/>
      <c r="FD83" s="176"/>
      <c r="FE83" s="176"/>
      <c r="FF83" s="176"/>
      <c r="FG83" s="176"/>
      <c r="FH83" s="176"/>
      <c r="FI83" s="177"/>
      <c r="FJ83" s="165"/>
      <c r="FK83" s="166"/>
      <c r="FL83" s="166"/>
      <c r="FM83" s="166"/>
      <c r="FN83" s="166"/>
      <c r="FO83" s="166"/>
      <c r="FP83" s="166"/>
      <c r="FQ83" s="166"/>
      <c r="FR83" s="166"/>
      <c r="FS83" s="166"/>
      <c r="FT83" s="166"/>
      <c r="FU83" s="166"/>
      <c r="FV83" s="167"/>
      <c r="FW83" s="105"/>
      <c r="FX83" s="106"/>
      <c r="FY83" s="106"/>
      <c r="FZ83" s="106"/>
      <c r="GA83" s="106"/>
      <c r="GB83" s="106"/>
      <c r="GC83" s="106"/>
      <c r="GD83" s="106"/>
      <c r="GE83" s="106"/>
      <c r="GF83" s="106"/>
      <c r="GG83" s="106"/>
      <c r="GH83" s="106"/>
      <c r="GI83" s="107"/>
      <c r="GJ83" s="110"/>
      <c r="GK83" s="113"/>
      <c r="GL83" s="113"/>
      <c r="GM83" s="113"/>
      <c r="GN83" s="113"/>
      <c r="GO83" s="113"/>
      <c r="GP83" s="113"/>
      <c r="GQ83" s="113"/>
      <c r="GR83" s="113"/>
      <c r="GS83" s="113"/>
      <c r="GT83" s="113"/>
      <c r="GU83" s="113"/>
      <c r="GV83" s="113"/>
      <c r="GW83" s="82"/>
    </row>
    <row r="84" spans="1:205" ht="13.2" x14ac:dyDescent="0.25">
      <c r="A84" s="58"/>
      <c r="B84" s="156" t="s">
        <v>262</v>
      </c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68"/>
      <c r="BN84" s="168"/>
      <c r="BO84" s="168"/>
      <c r="BP84" s="157"/>
      <c r="BQ84" s="169"/>
      <c r="BR84" s="169"/>
      <c r="BS84" s="169"/>
      <c r="BT84" s="169"/>
      <c r="BU84" s="169"/>
      <c r="BV84" s="169"/>
      <c r="BW84" s="170"/>
      <c r="BX84" s="160" t="s">
        <v>105</v>
      </c>
      <c r="BY84" s="169"/>
      <c r="BZ84" s="169"/>
      <c r="CA84" s="169"/>
      <c r="CB84" s="169"/>
      <c r="CC84" s="169"/>
      <c r="CD84" s="169"/>
      <c r="CE84" s="169"/>
      <c r="CF84" s="169"/>
      <c r="CG84" s="169"/>
      <c r="CH84" s="169"/>
      <c r="CI84" s="169"/>
      <c r="CJ84" s="171"/>
      <c r="CK84" s="158" t="s">
        <v>282</v>
      </c>
      <c r="CL84" s="169"/>
      <c r="CM84" s="169"/>
      <c r="CN84" s="169"/>
      <c r="CO84" s="169"/>
      <c r="CP84" s="169"/>
      <c r="CQ84" s="169"/>
      <c r="CR84" s="170"/>
      <c r="CS84" s="162">
        <f t="shared" si="7"/>
        <v>30000</v>
      </c>
      <c r="CT84" s="169"/>
      <c r="CU84" s="169"/>
      <c r="CV84" s="169"/>
      <c r="CW84" s="169"/>
      <c r="CX84" s="169"/>
      <c r="CY84" s="169"/>
      <c r="CZ84" s="169"/>
      <c r="DA84" s="169"/>
      <c r="DB84" s="169"/>
      <c r="DC84" s="169"/>
      <c r="DD84" s="169"/>
      <c r="DE84" s="170"/>
      <c r="DF84" s="99">
        <v>0</v>
      </c>
      <c r="DG84" s="99">
        <v>30000</v>
      </c>
      <c r="DH84" s="99"/>
      <c r="DI84" s="100"/>
      <c r="DJ84" s="172"/>
      <c r="DK84" s="173"/>
      <c r="DL84" s="173"/>
      <c r="DM84" s="173"/>
      <c r="DN84" s="173"/>
      <c r="DO84" s="173"/>
      <c r="DP84" s="173"/>
      <c r="DQ84" s="173"/>
      <c r="DR84" s="173"/>
      <c r="DS84" s="173"/>
      <c r="DT84" s="173"/>
      <c r="DU84" s="173"/>
      <c r="DV84" s="174"/>
      <c r="DW84" s="165"/>
      <c r="DX84" s="188"/>
      <c r="DY84" s="188"/>
      <c r="DZ84" s="188"/>
      <c r="EA84" s="188"/>
      <c r="EB84" s="188"/>
      <c r="EC84" s="188"/>
      <c r="ED84" s="188"/>
      <c r="EE84" s="188"/>
      <c r="EF84" s="188"/>
      <c r="EG84" s="188"/>
      <c r="EH84" s="188"/>
      <c r="EI84" s="189"/>
      <c r="EJ84" s="101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2"/>
      <c r="EW84" s="165"/>
      <c r="EX84" s="166"/>
      <c r="EY84" s="166"/>
      <c r="EZ84" s="166"/>
      <c r="FA84" s="166"/>
      <c r="FB84" s="166"/>
      <c r="FC84" s="166"/>
      <c r="FD84" s="166"/>
      <c r="FE84" s="166"/>
      <c r="FF84" s="166"/>
      <c r="FG84" s="166"/>
      <c r="FH84" s="166"/>
      <c r="FI84" s="167"/>
      <c r="FJ84" s="101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2"/>
      <c r="FW84" s="73"/>
      <c r="FX84" s="74"/>
      <c r="FY84" s="74"/>
      <c r="FZ84" s="74"/>
      <c r="GA84" s="74"/>
      <c r="GB84" s="74"/>
      <c r="GC84" s="74"/>
      <c r="GD84" s="74"/>
      <c r="GE84" s="74"/>
      <c r="GF84" s="74"/>
      <c r="GG84" s="74"/>
      <c r="GH84" s="74"/>
      <c r="GI84" s="75"/>
      <c r="GJ84" s="71"/>
      <c r="GK84" s="72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2"/>
      <c r="GW84" s="82"/>
    </row>
    <row r="85" spans="1:205" ht="13.2" x14ac:dyDescent="0.25">
      <c r="A85" s="58"/>
      <c r="B85" s="156" t="s">
        <v>263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8"/>
      <c r="BI85" s="168"/>
      <c r="BJ85" s="168"/>
      <c r="BK85" s="168"/>
      <c r="BL85" s="168"/>
      <c r="BM85" s="168"/>
      <c r="BN85" s="168"/>
      <c r="BO85" s="168"/>
      <c r="BP85" s="157"/>
      <c r="BQ85" s="169"/>
      <c r="BR85" s="169"/>
      <c r="BS85" s="169"/>
      <c r="BT85" s="169"/>
      <c r="BU85" s="169"/>
      <c r="BV85" s="169"/>
      <c r="BW85" s="170"/>
      <c r="BX85" s="160" t="s">
        <v>105</v>
      </c>
      <c r="BY85" s="169"/>
      <c r="BZ85" s="169"/>
      <c r="CA85" s="169"/>
      <c r="CB85" s="169"/>
      <c r="CC85" s="169"/>
      <c r="CD85" s="169"/>
      <c r="CE85" s="169"/>
      <c r="CF85" s="169"/>
      <c r="CG85" s="169"/>
      <c r="CH85" s="169"/>
      <c r="CI85" s="169"/>
      <c r="CJ85" s="171"/>
      <c r="CK85" s="158" t="s">
        <v>283</v>
      </c>
      <c r="CL85" s="169"/>
      <c r="CM85" s="169"/>
      <c r="CN85" s="169"/>
      <c r="CO85" s="169"/>
      <c r="CP85" s="169"/>
      <c r="CQ85" s="169"/>
      <c r="CR85" s="170"/>
      <c r="CS85" s="162">
        <f t="shared" si="7"/>
        <v>4225111.0199999996</v>
      </c>
      <c r="CT85" s="169"/>
      <c r="CU85" s="169"/>
      <c r="CV85" s="169"/>
      <c r="CW85" s="169"/>
      <c r="CX85" s="169"/>
      <c r="CY85" s="169"/>
      <c r="CZ85" s="169"/>
      <c r="DA85" s="169"/>
      <c r="DB85" s="169"/>
      <c r="DC85" s="169"/>
      <c r="DD85" s="169"/>
      <c r="DE85" s="170"/>
      <c r="DF85" s="85">
        <v>312000</v>
      </c>
      <c r="DG85" s="99">
        <f>27000</f>
        <v>27000</v>
      </c>
      <c r="DH85" s="99"/>
      <c r="DI85" s="103">
        <f>250000+200000+621944.39+1814166.63+1000000</f>
        <v>3886111.02</v>
      </c>
      <c r="DJ85" s="172"/>
      <c r="DK85" s="173"/>
      <c r="DL85" s="173"/>
      <c r="DM85" s="173"/>
      <c r="DN85" s="173"/>
      <c r="DO85" s="173"/>
      <c r="DP85" s="173"/>
      <c r="DQ85" s="173"/>
      <c r="DR85" s="173"/>
      <c r="DS85" s="173"/>
      <c r="DT85" s="173"/>
      <c r="DU85" s="173"/>
      <c r="DV85" s="174"/>
      <c r="DW85" s="165"/>
      <c r="DX85" s="188"/>
      <c r="DY85" s="188"/>
      <c r="DZ85" s="188"/>
      <c r="EA85" s="188"/>
      <c r="EB85" s="188"/>
      <c r="EC85" s="188"/>
      <c r="ED85" s="188"/>
      <c r="EE85" s="188"/>
      <c r="EF85" s="188"/>
      <c r="EG85" s="188"/>
      <c r="EH85" s="188"/>
      <c r="EI85" s="189"/>
      <c r="EJ85" s="165"/>
      <c r="EK85" s="166"/>
      <c r="EL85" s="166"/>
      <c r="EM85" s="166"/>
      <c r="EN85" s="166"/>
      <c r="EO85" s="166"/>
      <c r="EP85" s="166"/>
      <c r="EQ85" s="166"/>
      <c r="ER85" s="166"/>
      <c r="ES85" s="166"/>
      <c r="ET85" s="166"/>
      <c r="EU85" s="166"/>
      <c r="EV85" s="167"/>
      <c r="EW85" s="165">
        <v>185000</v>
      </c>
      <c r="EX85" s="166"/>
      <c r="EY85" s="166"/>
      <c r="EZ85" s="166"/>
      <c r="FA85" s="166"/>
      <c r="FB85" s="166"/>
      <c r="FC85" s="166"/>
      <c r="FD85" s="166"/>
      <c r="FE85" s="166"/>
      <c r="FF85" s="166"/>
      <c r="FG85" s="166"/>
      <c r="FH85" s="166"/>
      <c r="FI85" s="167"/>
      <c r="FJ85" s="165"/>
      <c r="FK85" s="166"/>
      <c r="FL85" s="166"/>
      <c r="FM85" s="166"/>
      <c r="FN85" s="166"/>
      <c r="FO85" s="166"/>
      <c r="FP85" s="166"/>
      <c r="FQ85" s="166"/>
      <c r="FR85" s="166"/>
      <c r="FS85" s="166"/>
      <c r="FT85" s="166"/>
      <c r="FU85" s="166"/>
      <c r="FV85" s="167"/>
      <c r="FW85" s="73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4"/>
      <c r="GI85" s="75"/>
      <c r="GJ85" s="71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82"/>
    </row>
    <row r="86" spans="1:205" ht="13.2" x14ac:dyDescent="0.25">
      <c r="A86" s="58"/>
      <c r="B86" s="156" t="s">
        <v>264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  <c r="BI86" s="168"/>
      <c r="BJ86" s="168"/>
      <c r="BK86" s="168"/>
      <c r="BL86" s="168"/>
      <c r="BM86" s="168"/>
      <c r="BN86" s="168"/>
      <c r="BO86" s="168"/>
      <c r="BP86" s="157"/>
      <c r="BQ86" s="169"/>
      <c r="BR86" s="169"/>
      <c r="BS86" s="169"/>
      <c r="BT86" s="169"/>
      <c r="BU86" s="169"/>
      <c r="BV86" s="169"/>
      <c r="BW86" s="170"/>
      <c r="BX86" s="160" t="s">
        <v>105</v>
      </c>
      <c r="BY86" s="169"/>
      <c r="BZ86" s="169"/>
      <c r="CA86" s="169"/>
      <c r="CB86" s="169"/>
      <c r="CC86" s="169"/>
      <c r="CD86" s="169"/>
      <c r="CE86" s="169"/>
      <c r="CF86" s="169"/>
      <c r="CG86" s="169"/>
      <c r="CH86" s="169"/>
      <c r="CI86" s="169"/>
      <c r="CJ86" s="171"/>
      <c r="CK86" s="158" t="s">
        <v>284</v>
      </c>
      <c r="CL86" s="169"/>
      <c r="CM86" s="169"/>
      <c r="CN86" s="169"/>
      <c r="CO86" s="169"/>
      <c r="CP86" s="169"/>
      <c r="CQ86" s="169"/>
      <c r="CR86" s="170"/>
      <c r="CS86" s="162">
        <f>DF86+DG86+DI86</f>
        <v>1602747.11</v>
      </c>
      <c r="CT86" s="169"/>
      <c r="CU86" s="169"/>
      <c r="CV86" s="169"/>
      <c r="CW86" s="169"/>
      <c r="CX86" s="169"/>
      <c r="CY86" s="169"/>
      <c r="CZ86" s="169"/>
      <c r="DA86" s="169"/>
      <c r="DB86" s="169"/>
      <c r="DC86" s="169"/>
      <c r="DD86" s="169"/>
      <c r="DE86" s="170"/>
      <c r="DF86" s="85">
        <f>925000+124747.11</f>
        <v>1049747.1100000001</v>
      </c>
      <c r="DG86" s="99">
        <v>553000</v>
      </c>
      <c r="DH86" s="99"/>
      <c r="DI86" s="103"/>
      <c r="DJ86" s="172"/>
      <c r="DK86" s="173"/>
      <c r="DL86" s="173"/>
      <c r="DM86" s="173"/>
      <c r="DN86" s="173"/>
      <c r="DO86" s="173"/>
      <c r="DP86" s="173"/>
      <c r="DQ86" s="173"/>
      <c r="DR86" s="173"/>
      <c r="DS86" s="173"/>
      <c r="DT86" s="173"/>
      <c r="DU86" s="173"/>
      <c r="DV86" s="174"/>
      <c r="DW86" s="165">
        <f>616000+814500</f>
        <v>1430500</v>
      </c>
      <c r="DX86" s="188"/>
      <c r="DY86" s="188"/>
      <c r="DZ86" s="188"/>
      <c r="EA86" s="188"/>
      <c r="EB86" s="188"/>
      <c r="EC86" s="188"/>
      <c r="ED86" s="188"/>
      <c r="EE86" s="188"/>
      <c r="EF86" s="188"/>
      <c r="EG86" s="188"/>
      <c r="EH86" s="188"/>
      <c r="EI86" s="189"/>
      <c r="EJ86" s="165"/>
      <c r="EK86" s="188"/>
      <c r="EL86" s="188"/>
      <c r="EM86" s="188"/>
      <c r="EN86" s="188"/>
      <c r="EO86" s="188"/>
      <c r="EP86" s="188"/>
      <c r="EQ86" s="188"/>
      <c r="ER86" s="188"/>
      <c r="ES86" s="188"/>
      <c r="ET86" s="188"/>
      <c r="EU86" s="188"/>
      <c r="EV86" s="189"/>
      <c r="EW86" s="175">
        <f>616000+814500</f>
        <v>1430500</v>
      </c>
      <c r="EX86" s="223"/>
      <c r="EY86" s="223"/>
      <c r="EZ86" s="223"/>
      <c r="FA86" s="223"/>
      <c r="FB86" s="223"/>
      <c r="FC86" s="223"/>
      <c r="FD86" s="223"/>
      <c r="FE86" s="223"/>
      <c r="FF86" s="223"/>
      <c r="FG86" s="223"/>
      <c r="FH86" s="223"/>
      <c r="FI86" s="224"/>
      <c r="FJ86" s="165"/>
      <c r="FK86" s="166"/>
      <c r="FL86" s="166"/>
      <c r="FM86" s="166"/>
      <c r="FN86" s="166"/>
      <c r="FO86" s="166"/>
      <c r="FP86" s="166"/>
      <c r="FQ86" s="166"/>
      <c r="FR86" s="166"/>
      <c r="FS86" s="166"/>
      <c r="FT86" s="166"/>
      <c r="FU86" s="166"/>
      <c r="FV86" s="167"/>
      <c r="FW86" s="73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4"/>
      <c r="GI86" s="75"/>
      <c r="GJ86" s="71"/>
      <c r="GK86" s="72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2"/>
      <c r="GW86" s="82"/>
    </row>
    <row r="87" spans="1:205" ht="13.2" x14ac:dyDescent="0.25">
      <c r="A87" s="58"/>
      <c r="B87" s="156" t="s">
        <v>266</v>
      </c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  <c r="BH87" s="168"/>
      <c r="BI87" s="168"/>
      <c r="BJ87" s="168"/>
      <c r="BK87" s="168"/>
      <c r="BL87" s="168"/>
      <c r="BM87" s="168"/>
      <c r="BN87" s="168"/>
      <c r="BO87" s="168"/>
      <c r="BP87" s="157"/>
      <c r="BQ87" s="169"/>
      <c r="BR87" s="169"/>
      <c r="BS87" s="169"/>
      <c r="BT87" s="169"/>
      <c r="BU87" s="169"/>
      <c r="BV87" s="169"/>
      <c r="BW87" s="170"/>
      <c r="BX87" s="160" t="s">
        <v>105</v>
      </c>
      <c r="BY87" s="169"/>
      <c r="BZ87" s="169"/>
      <c r="CA87" s="169"/>
      <c r="CB87" s="169"/>
      <c r="CC87" s="169"/>
      <c r="CD87" s="169"/>
      <c r="CE87" s="169"/>
      <c r="CF87" s="169"/>
      <c r="CG87" s="169"/>
      <c r="CH87" s="169"/>
      <c r="CI87" s="169"/>
      <c r="CJ87" s="171"/>
      <c r="CK87" s="158" t="s">
        <v>285</v>
      </c>
      <c r="CL87" s="169"/>
      <c r="CM87" s="169"/>
      <c r="CN87" s="169"/>
      <c r="CO87" s="169"/>
      <c r="CP87" s="169"/>
      <c r="CQ87" s="169"/>
      <c r="CR87" s="170"/>
      <c r="CS87" s="162">
        <f>DF87+DG87+DI87</f>
        <v>2766587.05</v>
      </c>
      <c r="CT87" s="169"/>
      <c r="CU87" s="169"/>
      <c r="CV87" s="169"/>
      <c r="CW87" s="169"/>
      <c r="CX87" s="169"/>
      <c r="CY87" s="169"/>
      <c r="CZ87" s="169"/>
      <c r="DA87" s="169"/>
      <c r="DB87" s="169"/>
      <c r="DC87" s="169"/>
      <c r="DD87" s="169"/>
      <c r="DE87" s="170"/>
      <c r="DF87" s="85">
        <f>2342000+40236</f>
        <v>2382236</v>
      </c>
      <c r="DG87" s="99">
        <f>190000</f>
        <v>190000</v>
      </c>
      <c r="DH87" s="85"/>
      <c r="DI87" s="103">
        <f>95000+50000+49351.05</f>
        <v>194351.05</v>
      </c>
      <c r="DJ87" s="175"/>
      <c r="DK87" s="223"/>
      <c r="DL87" s="223"/>
      <c r="DM87" s="223"/>
      <c r="DN87" s="223"/>
      <c r="DO87" s="223"/>
      <c r="DP87" s="223"/>
      <c r="DQ87" s="223"/>
      <c r="DR87" s="223"/>
      <c r="DS87" s="223"/>
      <c r="DT87" s="223"/>
      <c r="DU87" s="223"/>
      <c r="DV87" s="224"/>
      <c r="DW87" s="175">
        <v>2489600</v>
      </c>
      <c r="DX87" s="176"/>
      <c r="DY87" s="176"/>
      <c r="DZ87" s="176"/>
      <c r="EA87" s="176"/>
      <c r="EB87" s="176"/>
      <c r="EC87" s="176"/>
      <c r="ED87" s="176"/>
      <c r="EE87" s="176"/>
      <c r="EF87" s="176"/>
      <c r="EG87" s="176"/>
      <c r="EH87" s="176"/>
      <c r="EI87" s="177"/>
      <c r="EJ87" s="175"/>
      <c r="EK87" s="223"/>
      <c r="EL87" s="223"/>
      <c r="EM87" s="223"/>
      <c r="EN87" s="223"/>
      <c r="EO87" s="223"/>
      <c r="EP87" s="223"/>
      <c r="EQ87" s="223"/>
      <c r="ER87" s="223"/>
      <c r="ES87" s="223"/>
      <c r="ET87" s="223"/>
      <c r="EU87" s="223"/>
      <c r="EV87" s="224"/>
      <c r="EW87" s="175">
        <v>2592600</v>
      </c>
      <c r="EX87" s="223"/>
      <c r="EY87" s="223"/>
      <c r="EZ87" s="223"/>
      <c r="FA87" s="223"/>
      <c r="FB87" s="223"/>
      <c r="FC87" s="223"/>
      <c r="FD87" s="223"/>
      <c r="FE87" s="223"/>
      <c r="FF87" s="223"/>
      <c r="FG87" s="223"/>
      <c r="FH87" s="223"/>
      <c r="FI87" s="224"/>
      <c r="FJ87" s="165"/>
      <c r="FK87" s="166"/>
      <c r="FL87" s="166"/>
      <c r="FM87" s="166"/>
      <c r="FN87" s="166"/>
      <c r="FO87" s="166"/>
      <c r="FP87" s="166"/>
      <c r="FQ87" s="166"/>
      <c r="FR87" s="166"/>
      <c r="FS87" s="166"/>
      <c r="FT87" s="166"/>
      <c r="FU87" s="166"/>
      <c r="FV87" s="167"/>
      <c r="FW87" s="73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4"/>
      <c r="GI87" s="75"/>
      <c r="GJ87" s="71"/>
      <c r="GK87" s="72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2"/>
      <c r="GW87" s="82"/>
    </row>
    <row r="88" spans="1:205" ht="13.2" x14ac:dyDescent="0.25">
      <c r="A88" s="58"/>
      <c r="B88" s="225" t="s">
        <v>267</v>
      </c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  <c r="X88" s="226"/>
      <c r="Y88" s="226"/>
      <c r="Z88" s="226"/>
      <c r="AA88" s="226"/>
      <c r="AB88" s="226"/>
      <c r="AC88" s="226"/>
      <c r="AD88" s="226"/>
      <c r="AE88" s="226"/>
      <c r="AF88" s="226"/>
      <c r="AG88" s="226"/>
      <c r="AH88" s="226"/>
      <c r="AI88" s="226"/>
      <c r="AJ88" s="226"/>
      <c r="AK88" s="226"/>
      <c r="AL88" s="226"/>
      <c r="AM88" s="226"/>
      <c r="AN88" s="226"/>
      <c r="AO88" s="226"/>
      <c r="AP88" s="226"/>
      <c r="AQ88" s="226"/>
      <c r="AR88" s="226"/>
      <c r="AS88" s="226"/>
      <c r="AT88" s="226"/>
      <c r="AU88" s="226"/>
      <c r="AV88" s="226"/>
      <c r="AW88" s="226"/>
      <c r="AX88" s="226"/>
      <c r="AY88" s="226"/>
      <c r="AZ88" s="226"/>
      <c r="BA88" s="226"/>
      <c r="BB88" s="226"/>
      <c r="BC88" s="226"/>
      <c r="BD88" s="226"/>
      <c r="BE88" s="226"/>
      <c r="BF88" s="226"/>
      <c r="BG88" s="226"/>
      <c r="BH88" s="226"/>
      <c r="BI88" s="226"/>
      <c r="BJ88" s="226"/>
      <c r="BK88" s="226"/>
      <c r="BL88" s="226"/>
      <c r="BM88" s="226"/>
      <c r="BN88" s="226"/>
      <c r="BO88" s="226"/>
      <c r="BP88" s="157"/>
      <c r="BQ88" s="169"/>
      <c r="BR88" s="169"/>
      <c r="BS88" s="169"/>
      <c r="BT88" s="169"/>
      <c r="BU88" s="169"/>
      <c r="BV88" s="169"/>
      <c r="BW88" s="170"/>
      <c r="BX88" s="160" t="s">
        <v>105</v>
      </c>
      <c r="BY88" s="169"/>
      <c r="BZ88" s="169"/>
      <c r="CA88" s="169"/>
      <c r="CB88" s="169"/>
      <c r="CC88" s="169"/>
      <c r="CD88" s="169"/>
      <c r="CE88" s="169"/>
      <c r="CF88" s="169"/>
      <c r="CG88" s="169"/>
      <c r="CH88" s="169"/>
      <c r="CI88" s="169"/>
      <c r="CJ88" s="171"/>
      <c r="CK88" s="158" t="s">
        <v>300</v>
      </c>
      <c r="CL88" s="169"/>
      <c r="CM88" s="169"/>
      <c r="CN88" s="169"/>
      <c r="CO88" s="169"/>
      <c r="CP88" s="169"/>
      <c r="CQ88" s="169"/>
      <c r="CR88" s="170"/>
      <c r="CS88" s="162">
        <f>DF88+DG88+DI88</f>
        <v>8852551.5199999996</v>
      </c>
      <c r="CT88" s="169"/>
      <c r="CU88" s="169"/>
      <c r="CV88" s="169"/>
      <c r="CW88" s="169"/>
      <c r="CX88" s="169"/>
      <c r="CY88" s="169"/>
      <c r="CZ88" s="169"/>
      <c r="DA88" s="169"/>
      <c r="DB88" s="169"/>
      <c r="DC88" s="169"/>
      <c r="DD88" s="169"/>
      <c r="DE88" s="170"/>
      <c r="DF88" s="99"/>
      <c r="DG88" s="99"/>
      <c r="DH88" s="99"/>
      <c r="DI88" s="104">
        <f>665000+325000+6464474.31+814500+753743.34-170166.13</f>
        <v>8852551.5199999996</v>
      </c>
      <c r="DJ88" s="172"/>
      <c r="DK88" s="173"/>
      <c r="DL88" s="173"/>
      <c r="DM88" s="173"/>
      <c r="DN88" s="173"/>
      <c r="DO88" s="173"/>
      <c r="DP88" s="173"/>
      <c r="DQ88" s="173"/>
      <c r="DR88" s="173"/>
      <c r="DS88" s="173"/>
      <c r="DT88" s="173"/>
      <c r="DU88" s="173"/>
      <c r="DV88" s="174"/>
      <c r="DW88" s="165">
        <f>5799706.57+665000</f>
        <v>6464706.5700000003</v>
      </c>
      <c r="DX88" s="188"/>
      <c r="DY88" s="188"/>
      <c r="DZ88" s="188"/>
      <c r="EA88" s="188"/>
      <c r="EB88" s="188"/>
      <c r="EC88" s="188"/>
      <c r="ED88" s="188"/>
      <c r="EE88" s="188"/>
      <c r="EF88" s="188"/>
      <c r="EG88" s="188"/>
      <c r="EH88" s="188"/>
      <c r="EI88" s="189"/>
      <c r="EJ88" s="165"/>
      <c r="EK88" s="166"/>
      <c r="EL88" s="166"/>
      <c r="EM88" s="166"/>
      <c r="EN88" s="166"/>
      <c r="EO88" s="166"/>
      <c r="EP88" s="166"/>
      <c r="EQ88" s="166"/>
      <c r="ER88" s="166"/>
      <c r="ES88" s="166"/>
      <c r="ET88" s="166"/>
      <c r="EU88" s="166"/>
      <c r="EV88" s="167"/>
      <c r="EW88" s="165">
        <f>5544506.93+665000</f>
        <v>6209506.9299999997</v>
      </c>
      <c r="EX88" s="166"/>
      <c r="EY88" s="166"/>
      <c r="EZ88" s="166"/>
      <c r="FA88" s="166"/>
      <c r="FB88" s="166"/>
      <c r="FC88" s="166"/>
      <c r="FD88" s="166"/>
      <c r="FE88" s="166"/>
      <c r="FF88" s="166"/>
      <c r="FG88" s="166"/>
      <c r="FH88" s="166"/>
      <c r="FI88" s="167"/>
      <c r="FJ88" s="165"/>
      <c r="FK88" s="166"/>
      <c r="FL88" s="166"/>
      <c r="FM88" s="166"/>
      <c r="FN88" s="166"/>
      <c r="FO88" s="166"/>
      <c r="FP88" s="166"/>
      <c r="FQ88" s="166"/>
      <c r="FR88" s="166"/>
      <c r="FS88" s="166"/>
      <c r="FT88" s="166"/>
      <c r="FU88" s="166"/>
      <c r="FV88" s="167"/>
      <c r="FW88" s="73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4"/>
      <c r="GI88" s="75"/>
      <c r="GJ88" s="71"/>
      <c r="GK88" s="72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2"/>
      <c r="GW88" s="82"/>
    </row>
    <row r="89" spans="1:205" ht="13.2" x14ac:dyDescent="0.25">
      <c r="A89" s="58"/>
      <c r="B89" s="225" t="s">
        <v>268</v>
      </c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6"/>
      <c r="Y89" s="226"/>
      <c r="Z89" s="226"/>
      <c r="AA89" s="226"/>
      <c r="AB89" s="226"/>
      <c r="AC89" s="226"/>
      <c r="AD89" s="226"/>
      <c r="AE89" s="226"/>
      <c r="AF89" s="226"/>
      <c r="AG89" s="226"/>
      <c r="AH89" s="226"/>
      <c r="AI89" s="226"/>
      <c r="AJ89" s="226"/>
      <c r="AK89" s="226"/>
      <c r="AL89" s="226"/>
      <c r="AM89" s="226"/>
      <c r="AN89" s="226"/>
      <c r="AO89" s="226"/>
      <c r="AP89" s="226"/>
      <c r="AQ89" s="226"/>
      <c r="AR89" s="226"/>
      <c r="AS89" s="226"/>
      <c r="AT89" s="226"/>
      <c r="AU89" s="226"/>
      <c r="AV89" s="226"/>
      <c r="AW89" s="226"/>
      <c r="AX89" s="226"/>
      <c r="AY89" s="226"/>
      <c r="AZ89" s="226"/>
      <c r="BA89" s="226"/>
      <c r="BB89" s="226"/>
      <c r="BC89" s="226"/>
      <c r="BD89" s="226"/>
      <c r="BE89" s="226"/>
      <c r="BF89" s="226"/>
      <c r="BG89" s="226"/>
      <c r="BH89" s="226"/>
      <c r="BI89" s="226"/>
      <c r="BJ89" s="226"/>
      <c r="BK89" s="226"/>
      <c r="BL89" s="226"/>
      <c r="BM89" s="226"/>
      <c r="BN89" s="226"/>
      <c r="BO89" s="226"/>
      <c r="BP89" s="157"/>
      <c r="BQ89" s="169"/>
      <c r="BR89" s="169"/>
      <c r="BS89" s="169"/>
      <c r="BT89" s="169"/>
      <c r="BU89" s="169"/>
      <c r="BV89" s="169"/>
      <c r="BW89" s="170"/>
      <c r="BX89" s="160" t="s">
        <v>105</v>
      </c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71"/>
      <c r="CK89" s="158" t="s">
        <v>286</v>
      </c>
      <c r="CL89" s="169"/>
      <c r="CM89" s="169"/>
      <c r="CN89" s="169"/>
      <c r="CO89" s="169"/>
      <c r="CP89" s="169"/>
      <c r="CQ89" s="169"/>
      <c r="CR89" s="170"/>
      <c r="CS89" s="162">
        <f t="shared" si="7"/>
        <v>10000</v>
      </c>
      <c r="CT89" s="169"/>
      <c r="CU89" s="169"/>
      <c r="CV89" s="169"/>
      <c r="CW89" s="169"/>
      <c r="CX89" s="169"/>
      <c r="CY89" s="169"/>
      <c r="CZ89" s="169"/>
      <c r="DA89" s="169"/>
      <c r="DB89" s="169"/>
      <c r="DC89" s="169"/>
      <c r="DD89" s="169"/>
      <c r="DE89" s="170"/>
      <c r="DF89" s="99">
        <v>0</v>
      </c>
      <c r="DG89" s="99">
        <v>10000</v>
      </c>
      <c r="DH89" s="99"/>
      <c r="DI89" s="100"/>
      <c r="DJ89" s="172"/>
      <c r="DK89" s="173"/>
      <c r="DL89" s="173"/>
      <c r="DM89" s="173"/>
      <c r="DN89" s="173"/>
      <c r="DO89" s="173"/>
      <c r="DP89" s="173"/>
      <c r="DQ89" s="173"/>
      <c r="DR89" s="173"/>
      <c r="DS89" s="173"/>
      <c r="DT89" s="173"/>
      <c r="DU89" s="173"/>
      <c r="DV89" s="174"/>
      <c r="DW89" s="165">
        <v>323000</v>
      </c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9"/>
      <c r="EJ89" s="165">
        <v>0</v>
      </c>
      <c r="EK89" s="166"/>
      <c r="EL89" s="166"/>
      <c r="EM89" s="166"/>
      <c r="EN89" s="166"/>
      <c r="EO89" s="166"/>
      <c r="EP89" s="166"/>
      <c r="EQ89" s="166"/>
      <c r="ER89" s="166"/>
      <c r="ES89" s="166"/>
      <c r="ET89" s="166"/>
      <c r="EU89" s="166"/>
      <c r="EV89" s="167"/>
      <c r="EW89" s="165">
        <v>323000</v>
      </c>
      <c r="EX89" s="166"/>
      <c r="EY89" s="166"/>
      <c r="EZ89" s="166"/>
      <c r="FA89" s="166"/>
      <c r="FB89" s="166"/>
      <c r="FC89" s="166"/>
      <c r="FD89" s="166"/>
      <c r="FE89" s="166"/>
      <c r="FF89" s="166"/>
      <c r="FG89" s="166"/>
      <c r="FH89" s="166"/>
      <c r="FI89" s="167"/>
      <c r="FJ89" s="165"/>
      <c r="FK89" s="166"/>
      <c r="FL89" s="166"/>
      <c r="FM89" s="166"/>
      <c r="FN89" s="166"/>
      <c r="FO89" s="166"/>
      <c r="FP89" s="166"/>
      <c r="FQ89" s="166"/>
      <c r="FR89" s="166"/>
      <c r="FS89" s="166"/>
      <c r="FT89" s="166"/>
      <c r="FU89" s="166"/>
      <c r="FV89" s="167"/>
      <c r="FW89" s="73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4"/>
      <c r="GI89" s="75"/>
      <c r="GJ89" s="71"/>
      <c r="GK89" s="72"/>
      <c r="GL89" s="72"/>
      <c r="GM89" s="72"/>
      <c r="GN89" s="72"/>
      <c r="GO89" s="72"/>
      <c r="GP89" s="72"/>
      <c r="GQ89" s="72"/>
      <c r="GR89" s="72"/>
      <c r="GS89" s="72"/>
      <c r="GT89" s="72"/>
      <c r="GU89" s="72"/>
      <c r="GV89" s="72"/>
      <c r="GW89" s="82"/>
    </row>
    <row r="90" spans="1:205" x14ac:dyDescent="0.2">
      <c r="A90" s="58"/>
      <c r="B90" s="156" t="s">
        <v>230</v>
      </c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7" t="s">
        <v>106</v>
      </c>
      <c r="BQ90" s="158"/>
      <c r="BR90" s="158"/>
      <c r="BS90" s="158"/>
      <c r="BT90" s="158"/>
      <c r="BU90" s="158"/>
      <c r="BV90" s="158"/>
      <c r="BW90" s="159"/>
      <c r="BX90" s="160" t="s">
        <v>107</v>
      </c>
      <c r="BY90" s="158"/>
      <c r="BZ90" s="158"/>
      <c r="CA90" s="158"/>
      <c r="CB90" s="158"/>
      <c r="CC90" s="158"/>
      <c r="CD90" s="158"/>
      <c r="CE90" s="158"/>
      <c r="CF90" s="158"/>
      <c r="CG90" s="158"/>
      <c r="CH90" s="158"/>
      <c r="CI90" s="158"/>
      <c r="CJ90" s="161"/>
      <c r="CK90" s="158"/>
      <c r="CL90" s="158"/>
      <c r="CM90" s="158"/>
      <c r="CN90" s="158"/>
      <c r="CO90" s="158"/>
      <c r="CP90" s="158"/>
      <c r="CQ90" s="158"/>
      <c r="CR90" s="159"/>
      <c r="CS90" s="162"/>
      <c r="CT90" s="163"/>
      <c r="CU90" s="163"/>
      <c r="CV90" s="163"/>
      <c r="CW90" s="163"/>
      <c r="CX90" s="163"/>
      <c r="CY90" s="163"/>
      <c r="CZ90" s="163"/>
      <c r="DA90" s="163"/>
      <c r="DB90" s="163"/>
      <c r="DC90" s="163"/>
      <c r="DD90" s="163"/>
      <c r="DE90" s="164"/>
      <c r="DF90" s="85"/>
      <c r="DG90" s="99"/>
      <c r="DH90" s="55"/>
      <c r="DI90" s="52"/>
      <c r="DJ90" s="162"/>
      <c r="DK90" s="163"/>
      <c r="DL90" s="163"/>
      <c r="DM90" s="163"/>
      <c r="DN90" s="163"/>
      <c r="DO90" s="163"/>
      <c r="DP90" s="163"/>
      <c r="DQ90" s="163"/>
      <c r="DR90" s="163"/>
      <c r="DS90" s="163"/>
      <c r="DT90" s="163"/>
      <c r="DU90" s="163"/>
      <c r="DV90" s="164"/>
      <c r="DW90" s="165"/>
      <c r="DX90" s="188"/>
      <c r="DY90" s="188"/>
      <c r="DZ90" s="188"/>
      <c r="EA90" s="188"/>
      <c r="EB90" s="188"/>
      <c r="EC90" s="188"/>
      <c r="ED90" s="188"/>
      <c r="EE90" s="188"/>
      <c r="EF90" s="188"/>
      <c r="EG90" s="188"/>
      <c r="EH90" s="188"/>
      <c r="EI90" s="189"/>
      <c r="EJ90" s="162"/>
      <c r="EK90" s="163"/>
      <c r="EL90" s="163"/>
      <c r="EM90" s="163"/>
      <c r="EN90" s="163"/>
      <c r="EO90" s="163"/>
      <c r="EP90" s="163"/>
      <c r="EQ90" s="163"/>
      <c r="ER90" s="163"/>
      <c r="ES90" s="163"/>
      <c r="ET90" s="163"/>
      <c r="EU90" s="163"/>
      <c r="EV90" s="164"/>
      <c r="EW90" s="162"/>
      <c r="EX90" s="163"/>
      <c r="EY90" s="163"/>
      <c r="EZ90" s="163"/>
      <c r="FA90" s="163"/>
      <c r="FB90" s="163"/>
      <c r="FC90" s="163"/>
      <c r="FD90" s="163"/>
      <c r="FE90" s="163"/>
      <c r="FF90" s="163"/>
      <c r="FG90" s="163"/>
      <c r="FH90" s="163"/>
      <c r="FI90" s="164"/>
      <c r="FJ90" s="162"/>
      <c r="FK90" s="163"/>
      <c r="FL90" s="163"/>
      <c r="FM90" s="163"/>
      <c r="FN90" s="163"/>
      <c r="FO90" s="163"/>
      <c r="FP90" s="163"/>
      <c r="FQ90" s="163"/>
      <c r="FR90" s="163"/>
      <c r="FS90" s="163"/>
      <c r="FT90" s="163"/>
      <c r="FU90" s="163"/>
      <c r="FV90" s="164"/>
      <c r="FW90" s="162"/>
      <c r="FX90" s="163"/>
      <c r="FY90" s="163"/>
      <c r="FZ90" s="163"/>
      <c r="GA90" s="163"/>
      <c r="GB90" s="163"/>
      <c r="GC90" s="163"/>
      <c r="GD90" s="163"/>
      <c r="GE90" s="163"/>
      <c r="GF90" s="163"/>
      <c r="GG90" s="163"/>
      <c r="GH90" s="163"/>
      <c r="GI90" s="164"/>
      <c r="GJ90" s="154" t="s">
        <v>38</v>
      </c>
      <c r="GK90" s="155"/>
      <c r="GL90" s="155"/>
      <c r="GM90" s="155"/>
      <c r="GN90" s="155"/>
      <c r="GO90" s="155"/>
      <c r="GP90" s="155"/>
      <c r="GQ90" s="155"/>
      <c r="GR90" s="155"/>
      <c r="GS90" s="155"/>
      <c r="GT90" s="155"/>
      <c r="GU90" s="155"/>
      <c r="GV90" s="155"/>
      <c r="GW90" s="82"/>
    </row>
    <row r="91" spans="1:205" x14ac:dyDescent="0.2">
      <c r="A91" s="58"/>
      <c r="B91" s="156" t="s">
        <v>45</v>
      </c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6"/>
      <c r="AU91" s="156"/>
      <c r="AV91" s="156"/>
      <c r="AW91" s="156"/>
      <c r="AX91" s="156"/>
      <c r="AY91" s="156"/>
      <c r="AZ91" s="156"/>
      <c r="BA91" s="156"/>
      <c r="BB91" s="156"/>
      <c r="BC91" s="156"/>
      <c r="BD91" s="156"/>
      <c r="BE91" s="156"/>
      <c r="BF91" s="156"/>
      <c r="BG91" s="156"/>
      <c r="BH91" s="156"/>
      <c r="BI91" s="156"/>
      <c r="BJ91" s="156"/>
      <c r="BK91" s="156"/>
      <c r="BL91" s="156"/>
      <c r="BM91" s="156"/>
      <c r="BN91" s="156"/>
      <c r="BO91" s="156"/>
      <c r="BP91" s="157"/>
      <c r="BQ91" s="158"/>
      <c r="BR91" s="158"/>
      <c r="BS91" s="158"/>
      <c r="BT91" s="158"/>
      <c r="BU91" s="158"/>
      <c r="BV91" s="158"/>
      <c r="BW91" s="159"/>
      <c r="BX91" s="160"/>
      <c r="BY91" s="158"/>
      <c r="BZ91" s="158"/>
      <c r="CA91" s="158"/>
      <c r="CB91" s="158"/>
      <c r="CC91" s="158"/>
      <c r="CD91" s="158"/>
      <c r="CE91" s="158"/>
      <c r="CF91" s="158"/>
      <c r="CG91" s="158"/>
      <c r="CH91" s="158"/>
      <c r="CI91" s="158"/>
      <c r="CJ91" s="161"/>
      <c r="CK91" s="158"/>
      <c r="CL91" s="158"/>
      <c r="CM91" s="158"/>
      <c r="CN91" s="158"/>
      <c r="CO91" s="158"/>
      <c r="CP91" s="158"/>
      <c r="CQ91" s="158"/>
      <c r="CR91" s="159"/>
      <c r="CS91" s="162"/>
      <c r="CT91" s="163"/>
      <c r="CU91" s="163"/>
      <c r="CV91" s="163"/>
      <c r="CW91" s="163"/>
      <c r="CX91" s="163"/>
      <c r="CY91" s="163"/>
      <c r="CZ91" s="163"/>
      <c r="DA91" s="163"/>
      <c r="DB91" s="163"/>
      <c r="DC91" s="163"/>
      <c r="DD91" s="163"/>
      <c r="DE91" s="164"/>
      <c r="DF91" s="55"/>
      <c r="DG91" s="55"/>
      <c r="DH91" s="55"/>
      <c r="DI91" s="52"/>
      <c r="DJ91" s="162"/>
      <c r="DK91" s="163"/>
      <c r="DL91" s="163"/>
      <c r="DM91" s="163"/>
      <c r="DN91" s="163"/>
      <c r="DO91" s="163"/>
      <c r="DP91" s="163"/>
      <c r="DQ91" s="163"/>
      <c r="DR91" s="163"/>
      <c r="DS91" s="163"/>
      <c r="DT91" s="163"/>
      <c r="DU91" s="163"/>
      <c r="DV91" s="164"/>
      <c r="DW91" s="162"/>
      <c r="DX91" s="163"/>
      <c r="DY91" s="163"/>
      <c r="DZ91" s="163"/>
      <c r="EA91" s="163"/>
      <c r="EB91" s="163"/>
      <c r="EC91" s="163"/>
      <c r="ED91" s="163"/>
      <c r="EE91" s="163"/>
      <c r="EF91" s="163"/>
      <c r="EG91" s="163"/>
      <c r="EH91" s="163"/>
      <c r="EI91" s="164"/>
      <c r="EJ91" s="162"/>
      <c r="EK91" s="163"/>
      <c r="EL91" s="163"/>
      <c r="EM91" s="163"/>
      <c r="EN91" s="163"/>
      <c r="EO91" s="163"/>
      <c r="EP91" s="163"/>
      <c r="EQ91" s="163"/>
      <c r="ER91" s="163"/>
      <c r="ES91" s="163"/>
      <c r="ET91" s="163"/>
      <c r="EU91" s="163"/>
      <c r="EV91" s="164"/>
      <c r="EW91" s="162"/>
      <c r="EX91" s="163"/>
      <c r="EY91" s="163"/>
      <c r="EZ91" s="163"/>
      <c r="FA91" s="163"/>
      <c r="FB91" s="163"/>
      <c r="FC91" s="163"/>
      <c r="FD91" s="163"/>
      <c r="FE91" s="163"/>
      <c r="FF91" s="163"/>
      <c r="FG91" s="163"/>
      <c r="FH91" s="163"/>
      <c r="FI91" s="164"/>
      <c r="FJ91" s="162"/>
      <c r="FK91" s="163"/>
      <c r="FL91" s="163"/>
      <c r="FM91" s="163"/>
      <c r="FN91" s="163"/>
      <c r="FO91" s="163"/>
      <c r="FP91" s="163"/>
      <c r="FQ91" s="163"/>
      <c r="FR91" s="163"/>
      <c r="FS91" s="163"/>
      <c r="FT91" s="163"/>
      <c r="FU91" s="163"/>
      <c r="FV91" s="164"/>
      <c r="FW91" s="162"/>
      <c r="FX91" s="163"/>
      <c r="FY91" s="163"/>
      <c r="FZ91" s="163"/>
      <c r="GA91" s="163"/>
      <c r="GB91" s="163"/>
      <c r="GC91" s="163"/>
      <c r="GD91" s="163"/>
      <c r="GE91" s="163"/>
      <c r="GF91" s="163"/>
      <c r="GG91" s="163"/>
      <c r="GH91" s="163"/>
      <c r="GI91" s="164"/>
      <c r="GJ91" s="154" t="s">
        <v>38</v>
      </c>
      <c r="GK91" s="155"/>
      <c r="GL91" s="155"/>
      <c r="GM91" s="155"/>
      <c r="GN91" s="155"/>
      <c r="GO91" s="155"/>
      <c r="GP91" s="155"/>
      <c r="GQ91" s="155"/>
      <c r="GR91" s="155"/>
      <c r="GS91" s="155"/>
      <c r="GT91" s="155"/>
      <c r="GU91" s="155"/>
      <c r="GV91" s="155"/>
      <c r="GW91" s="82"/>
    </row>
    <row r="92" spans="1:205" x14ac:dyDescent="0.2">
      <c r="A92" s="58"/>
      <c r="B92" s="156" t="s">
        <v>231</v>
      </c>
      <c r="C92" s="156"/>
      <c r="D92" s="156"/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6"/>
      <c r="BN92" s="156"/>
      <c r="BO92" s="156"/>
      <c r="BP92" s="157" t="s">
        <v>232</v>
      </c>
      <c r="BQ92" s="158"/>
      <c r="BR92" s="158"/>
      <c r="BS92" s="158"/>
      <c r="BT92" s="158"/>
      <c r="BU92" s="158"/>
      <c r="BV92" s="158"/>
      <c r="BW92" s="159"/>
      <c r="BX92" s="160" t="s">
        <v>108</v>
      </c>
      <c r="BY92" s="158"/>
      <c r="BZ92" s="158"/>
      <c r="CA92" s="158"/>
      <c r="CB92" s="158"/>
      <c r="CC92" s="158"/>
      <c r="CD92" s="158"/>
      <c r="CE92" s="158"/>
      <c r="CF92" s="158"/>
      <c r="CG92" s="158"/>
      <c r="CH92" s="158"/>
      <c r="CI92" s="158"/>
      <c r="CJ92" s="161"/>
      <c r="CK92" s="158"/>
      <c r="CL92" s="158"/>
      <c r="CM92" s="158"/>
      <c r="CN92" s="158"/>
      <c r="CO92" s="158"/>
      <c r="CP92" s="158"/>
      <c r="CQ92" s="158"/>
      <c r="CR92" s="159"/>
      <c r="CS92" s="162"/>
      <c r="CT92" s="163"/>
      <c r="CU92" s="163"/>
      <c r="CV92" s="163"/>
      <c r="CW92" s="163"/>
      <c r="CX92" s="163"/>
      <c r="CY92" s="163"/>
      <c r="CZ92" s="163"/>
      <c r="DA92" s="163"/>
      <c r="DB92" s="163"/>
      <c r="DC92" s="163"/>
      <c r="DD92" s="163"/>
      <c r="DE92" s="164"/>
      <c r="DF92" s="55"/>
      <c r="DG92" s="55"/>
      <c r="DH92" s="55"/>
      <c r="DI92" s="52"/>
      <c r="DJ92" s="162"/>
      <c r="DK92" s="163"/>
      <c r="DL92" s="163"/>
      <c r="DM92" s="163"/>
      <c r="DN92" s="163"/>
      <c r="DO92" s="163"/>
      <c r="DP92" s="163"/>
      <c r="DQ92" s="163"/>
      <c r="DR92" s="163"/>
      <c r="DS92" s="163"/>
      <c r="DT92" s="163"/>
      <c r="DU92" s="163"/>
      <c r="DV92" s="164"/>
      <c r="DW92" s="162"/>
      <c r="DX92" s="163"/>
      <c r="DY92" s="163"/>
      <c r="DZ92" s="163"/>
      <c r="EA92" s="163"/>
      <c r="EB92" s="163"/>
      <c r="EC92" s="163"/>
      <c r="ED92" s="163"/>
      <c r="EE92" s="163"/>
      <c r="EF92" s="163"/>
      <c r="EG92" s="163"/>
      <c r="EH92" s="163"/>
      <c r="EI92" s="164"/>
      <c r="EJ92" s="162"/>
      <c r="EK92" s="163"/>
      <c r="EL92" s="163"/>
      <c r="EM92" s="163"/>
      <c r="EN92" s="163"/>
      <c r="EO92" s="163"/>
      <c r="EP92" s="163"/>
      <c r="EQ92" s="163"/>
      <c r="ER92" s="163"/>
      <c r="ES92" s="163"/>
      <c r="ET92" s="163"/>
      <c r="EU92" s="163"/>
      <c r="EV92" s="164"/>
      <c r="EW92" s="162"/>
      <c r="EX92" s="163"/>
      <c r="EY92" s="163"/>
      <c r="EZ92" s="163"/>
      <c r="FA92" s="163"/>
      <c r="FB92" s="163"/>
      <c r="FC92" s="163"/>
      <c r="FD92" s="163"/>
      <c r="FE92" s="163"/>
      <c r="FF92" s="163"/>
      <c r="FG92" s="163"/>
      <c r="FH92" s="163"/>
      <c r="FI92" s="164"/>
      <c r="FJ92" s="162"/>
      <c r="FK92" s="163"/>
      <c r="FL92" s="163"/>
      <c r="FM92" s="163"/>
      <c r="FN92" s="163"/>
      <c r="FO92" s="163"/>
      <c r="FP92" s="163"/>
      <c r="FQ92" s="163"/>
      <c r="FR92" s="163"/>
      <c r="FS92" s="163"/>
      <c r="FT92" s="163"/>
      <c r="FU92" s="163"/>
      <c r="FV92" s="164"/>
      <c r="FW92" s="162"/>
      <c r="FX92" s="163"/>
      <c r="FY92" s="163"/>
      <c r="FZ92" s="163"/>
      <c r="GA92" s="163"/>
      <c r="GB92" s="163"/>
      <c r="GC92" s="163"/>
      <c r="GD92" s="163"/>
      <c r="GE92" s="163"/>
      <c r="GF92" s="163"/>
      <c r="GG92" s="163"/>
      <c r="GH92" s="163"/>
      <c r="GI92" s="164"/>
      <c r="GJ92" s="154" t="s">
        <v>38</v>
      </c>
      <c r="GK92" s="155"/>
      <c r="GL92" s="155"/>
      <c r="GM92" s="155"/>
      <c r="GN92" s="155"/>
      <c r="GO92" s="155"/>
      <c r="GP92" s="155"/>
      <c r="GQ92" s="155"/>
      <c r="GR92" s="155"/>
      <c r="GS92" s="155"/>
      <c r="GT92" s="155"/>
      <c r="GU92" s="155"/>
      <c r="GV92" s="155"/>
      <c r="GW92" s="82"/>
    </row>
    <row r="93" spans="1:205" ht="23.25" customHeight="1" x14ac:dyDescent="0.2">
      <c r="A93" s="58"/>
      <c r="B93" s="156" t="s">
        <v>234</v>
      </c>
      <c r="C93" s="156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7" t="s">
        <v>233</v>
      </c>
      <c r="BQ93" s="158"/>
      <c r="BR93" s="158"/>
      <c r="BS93" s="158"/>
      <c r="BT93" s="158"/>
      <c r="BU93" s="158"/>
      <c r="BV93" s="158"/>
      <c r="BW93" s="159"/>
      <c r="BX93" s="160" t="s">
        <v>109</v>
      </c>
      <c r="BY93" s="158"/>
      <c r="BZ93" s="158"/>
      <c r="CA93" s="158"/>
      <c r="CB93" s="158"/>
      <c r="CC93" s="158"/>
      <c r="CD93" s="158"/>
      <c r="CE93" s="158"/>
      <c r="CF93" s="158"/>
      <c r="CG93" s="158"/>
      <c r="CH93" s="158"/>
      <c r="CI93" s="158"/>
      <c r="CJ93" s="161"/>
      <c r="CK93" s="158"/>
      <c r="CL93" s="158"/>
      <c r="CM93" s="158"/>
      <c r="CN93" s="158"/>
      <c r="CO93" s="158"/>
      <c r="CP93" s="158"/>
      <c r="CQ93" s="158"/>
      <c r="CR93" s="159"/>
      <c r="CS93" s="162"/>
      <c r="CT93" s="163"/>
      <c r="CU93" s="163"/>
      <c r="CV93" s="163"/>
      <c r="CW93" s="163"/>
      <c r="CX93" s="163"/>
      <c r="CY93" s="163"/>
      <c r="CZ93" s="163"/>
      <c r="DA93" s="163"/>
      <c r="DB93" s="163"/>
      <c r="DC93" s="163"/>
      <c r="DD93" s="163"/>
      <c r="DE93" s="164"/>
      <c r="DF93" s="55"/>
      <c r="DG93" s="55"/>
      <c r="DH93" s="55"/>
      <c r="DI93" s="52"/>
      <c r="DJ93" s="162"/>
      <c r="DK93" s="163"/>
      <c r="DL93" s="163"/>
      <c r="DM93" s="163"/>
      <c r="DN93" s="163"/>
      <c r="DO93" s="163"/>
      <c r="DP93" s="163"/>
      <c r="DQ93" s="163"/>
      <c r="DR93" s="163"/>
      <c r="DS93" s="163"/>
      <c r="DT93" s="163"/>
      <c r="DU93" s="163"/>
      <c r="DV93" s="164"/>
      <c r="DW93" s="162"/>
      <c r="DX93" s="163"/>
      <c r="DY93" s="163"/>
      <c r="DZ93" s="163"/>
      <c r="EA93" s="163"/>
      <c r="EB93" s="163"/>
      <c r="EC93" s="163"/>
      <c r="ED93" s="163"/>
      <c r="EE93" s="163"/>
      <c r="EF93" s="163"/>
      <c r="EG93" s="163"/>
      <c r="EH93" s="163"/>
      <c r="EI93" s="164"/>
      <c r="EJ93" s="162"/>
      <c r="EK93" s="163"/>
      <c r="EL93" s="163"/>
      <c r="EM93" s="163"/>
      <c r="EN93" s="163"/>
      <c r="EO93" s="163"/>
      <c r="EP93" s="163"/>
      <c r="EQ93" s="163"/>
      <c r="ER93" s="163"/>
      <c r="ES93" s="163"/>
      <c r="ET93" s="163"/>
      <c r="EU93" s="163"/>
      <c r="EV93" s="164"/>
      <c r="EW93" s="162"/>
      <c r="EX93" s="163"/>
      <c r="EY93" s="163"/>
      <c r="EZ93" s="163"/>
      <c r="FA93" s="163"/>
      <c r="FB93" s="163"/>
      <c r="FC93" s="163"/>
      <c r="FD93" s="163"/>
      <c r="FE93" s="163"/>
      <c r="FF93" s="163"/>
      <c r="FG93" s="163"/>
      <c r="FH93" s="163"/>
      <c r="FI93" s="164"/>
      <c r="FJ93" s="162"/>
      <c r="FK93" s="163"/>
      <c r="FL93" s="163"/>
      <c r="FM93" s="163"/>
      <c r="FN93" s="163"/>
      <c r="FO93" s="163"/>
      <c r="FP93" s="163"/>
      <c r="FQ93" s="163"/>
      <c r="FR93" s="163"/>
      <c r="FS93" s="163"/>
      <c r="FT93" s="163"/>
      <c r="FU93" s="163"/>
      <c r="FV93" s="164"/>
      <c r="FW93" s="162"/>
      <c r="FX93" s="163"/>
      <c r="FY93" s="163"/>
      <c r="FZ93" s="163"/>
      <c r="GA93" s="163"/>
      <c r="GB93" s="163"/>
      <c r="GC93" s="163"/>
      <c r="GD93" s="163"/>
      <c r="GE93" s="163"/>
      <c r="GF93" s="163"/>
      <c r="GG93" s="163"/>
      <c r="GH93" s="163"/>
      <c r="GI93" s="164"/>
      <c r="GJ93" s="154" t="s">
        <v>38</v>
      </c>
      <c r="GK93" s="155"/>
      <c r="GL93" s="155"/>
      <c r="GM93" s="155"/>
      <c r="GN93" s="155"/>
      <c r="GO93" s="155"/>
      <c r="GP93" s="155"/>
      <c r="GQ93" s="155"/>
      <c r="GR93" s="155"/>
      <c r="GS93" s="155"/>
      <c r="GT93" s="155"/>
      <c r="GU93" s="155"/>
      <c r="GV93" s="155"/>
      <c r="GW93" s="82"/>
    </row>
    <row r="94" spans="1:205" ht="12.75" customHeight="1" x14ac:dyDescent="0.2">
      <c r="A94" s="228" t="s">
        <v>235</v>
      </c>
      <c r="B94" s="228"/>
      <c r="C94" s="228"/>
      <c r="D94" s="228"/>
      <c r="E94" s="228"/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28"/>
      <c r="AG94" s="228"/>
      <c r="AH94" s="228"/>
      <c r="AI94" s="228"/>
      <c r="AJ94" s="228"/>
      <c r="AK94" s="228"/>
      <c r="AL94" s="228"/>
      <c r="AM94" s="228"/>
      <c r="AN94" s="228"/>
      <c r="AO94" s="228"/>
      <c r="AP94" s="228"/>
      <c r="AQ94" s="228"/>
      <c r="AR94" s="228"/>
      <c r="AS94" s="228"/>
      <c r="AT94" s="228"/>
      <c r="AU94" s="228"/>
      <c r="AV94" s="228"/>
      <c r="AW94" s="228"/>
      <c r="AX94" s="228"/>
      <c r="AY94" s="228"/>
      <c r="AZ94" s="228"/>
      <c r="BA94" s="228"/>
      <c r="BB94" s="228"/>
      <c r="BC94" s="228"/>
      <c r="BD94" s="228"/>
      <c r="BE94" s="228"/>
      <c r="BF94" s="228"/>
      <c r="BG94" s="228"/>
      <c r="BH94" s="228"/>
      <c r="BI94" s="228"/>
      <c r="BJ94" s="228"/>
      <c r="BK94" s="228"/>
      <c r="BL94" s="228"/>
      <c r="BM94" s="228"/>
      <c r="BN94" s="228"/>
      <c r="BO94" s="228"/>
      <c r="BP94" s="233" t="s">
        <v>110</v>
      </c>
      <c r="BQ94" s="219"/>
      <c r="BR94" s="219"/>
      <c r="BS94" s="219"/>
      <c r="BT94" s="219"/>
      <c r="BU94" s="219"/>
      <c r="BV94" s="219"/>
      <c r="BW94" s="211"/>
      <c r="BX94" s="241" t="s">
        <v>111</v>
      </c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42"/>
      <c r="CK94" s="219"/>
      <c r="CL94" s="219"/>
      <c r="CM94" s="219"/>
      <c r="CN94" s="219"/>
      <c r="CO94" s="219"/>
      <c r="CP94" s="219"/>
      <c r="CQ94" s="219"/>
      <c r="CR94" s="211"/>
      <c r="CS94" s="162"/>
      <c r="CT94" s="163"/>
      <c r="CU94" s="163"/>
      <c r="CV94" s="163"/>
      <c r="CW94" s="163"/>
      <c r="CX94" s="163"/>
      <c r="CY94" s="163"/>
      <c r="CZ94" s="163"/>
      <c r="DA94" s="163"/>
      <c r="DB94" s="163"/>
      <c r="DC94" s="163"/>
      <c r="DD94" s="163"/>
      <c r="DE94" s="164"/>
      <c r="DF94" s="55"/>
      <c r="DG94" s="55"/>
      <c r="DH94" s="55"/>
      <c r="DI94" s="52"/>
      <c r="DJ94" s="162"/>
      <c r="DK94" s="163"/>
      <c r="DL94" s="163"/>
      <c r="DM94" s="163"/>
      <c r="DN94" s="163"/>
      <c r="DO94" s="163"/>
      <c r="DP94" s="163"/>
      <c r="DQ94" s="163"/>
      <c r="DR94" s="163"/>
      <c r="DS94" s="163"/>
      <c r="DT94" s="163"/>
      <c r="DU94" s="163"/>
      <c r="DV94" s="164"/>
      <c r="DW94" s="162"/>
      <c r="DX94" s="163"/>
      <c r="DY94" s="163"/>
      <c r="DZ94" s="163"/>
      <c r="EA94" s="163"/>
      <c r="EB94" s="163"/>
      <c r="EC94" s="163"/>
      <c r="ED94" s="163"/>
      <c r="EE94" s="163"/>
      <c r="EF94" s="163"/>
      <c r="EG94" s="163"/>
      <c r="EH94" s="163"/>
      <c r="EI94" s="164"/>
      <c r="EJ94" s="162"/>
      <c r="EK94" s="163"/>
      <c r="EL94" s="163"/>
      <c r="EM94" s="163"/>
      <c r="EN94" s="163"/>
      <c r="EO94" s="163"/>
      <c r="EP94" s="163"/>
      <c r="EQ94" s="163"/>
      <c r="ER94" s="163"/>
      <c r="ES94" s="163"/>
      <c r="ET94" s="163"/>
      <c r="EU94" s="163"/>
      <c r="EV94" s="164"/>
      <c r="EW94" s="162"/>
      <c r="EX94" s="163"/>
      <c r="EY94" s="163"/>
      <c r="EZ94" s="163"/>
      <c r="FA94" s="163"/>
      <c r="FB94" s="163"/>
      <c r="FC94" s="163"/>
      <c r="FD94" s="163"/>
      <c r="FE94" s="163"/>
      <c r="FF94" s="163"/>
      <c r="FG94" s="163"/>
      <c r="FH94" s="163"/>
      <c r="FI94" s="164"/>
      <c r="FJ94" s="162"/>
      <c r="FK94" s="163"/>
      <c r="FL94" s="163"/>
      <c r="FM94" s="163"/>
      <c r="FN94" s="163"/>
      <c r="FO94" s="163"/>
      <c r="FP94" s="163"/>
      <c r="FQ94" s="163"/>
      <c r="FR94" s="163"/>
      <c r="FS94" s="163"/>
      <c r="FT94" s="163"/>
      <c r="FU94" s="163"/>
      <c r="FV94" s="164"/>
      <c r="FW94" s="162"/>
      <c r="FX94" s="163"/>
      <c r="FY94" s="163"/>
      <c r="FZ94" s="163"/>
      <c r="GA94" s="163"/>
      <c r="GB94" s="163"/>
      <c r="GC94" s="163"/>
      <c r="GD94" s="163"/>
      <c r="GE94" s="163"/>
      <c r="GF94" s="163"/>
      <c r="GG94" s="163"/>
      <c r="GH94" s="163"/>
      <c r="GI94" s="164"/>
      <c r="GJ94" s="154" t="s">
        <v>38</v>
      </c>
      <c r="GK94" s="155"/>
      <c r="GL94" s="155"/>
      <c r="GM94" s="155"/>
      <c r="GN94" s="155"/>
      <c r="GO94" s="155"/>
      <c r="GP94" s="155"/>
      <c r="GQ94" s="155"/>
      <c r="GR94" s="155"/>
      <c r="GS94" s="155"/>
      <c r="GT94" s="155"/>
      <c r="GU94" s="155"/>
      <c r="GV94" s="155"/>
      <c r="GW94" s="82"/>
    </row>
    <row r="95" spans="1:205" x14ac:dyDescent="0.2">
      <c r="A95" s="58"/>
      <c r="B95" s="156" t="s">
        <v>45</v>
      </c>
      <c r="C95" s="156"/>
      <c r="D95" s="156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6"/>
      <c r="BM95" s="156"/>
      <c r="BN95" s="156"/>
      <c r="BO95" s="156"/>
      <c r="BP95" s="157"/>
      <c r="BQ95" s="158"/>
      <c r="BR95" s="158"/>
      <c r="BS95" s="158"/>
      <c r="BT95" s="158"/>
      <c r="BU95" s="158"/>
      <c r="BV95" s="158"/>
      <c r="BW95" s="159"/>
      <c r="BX95" s="160"/>
      <c r="BY95" s="158"/>
      <c r="BZ95" s="158"/>
      <c r="CA95" s="158"/>
      <c r="CB95" s="158"/>
      <c r="CC95" s="158"/>
      <c r="CD95" s="158"/>
      <c r="CE95" s="158"/>
      <c r="CF95" s="158"/>
      <c r="CG95" s="158"/>
      <c r="CH95" s="158"/>
      <c r="CI95" s="158"/>
      <c r="CJ95" s="161"/>
      <c r="CK95" s="158"/>
      <c r="CL95" s="158"/>
      <c r="CM95" s="158"/>
      <c r="CN95" s="158"/>
      <c r="CO95" s="158"/>
      <c r="CP95" s="158"/>
      <c r="CQ95" s="158"/>
      <c r="CR95" s="159"/>
      <c r="CS95" s="162"/>
      <c r="CT95" s="163"/>
      <c r="CU95" s="163"/>
      <c r="CV95" s="163"/>
      <c r="CW95" s="163"/>
      <c r="CX95" s="163"/>
      <c r="CY95" s="163"/>
      <c r="CZ95" s="163"/>
      <c r="DA95" s="163"/>
      <c r="DB95" s="163"/>
      <c r="DC95" s="163"/>
      <c r="DD95" s="163"/>
      <c r="DE95" s="164"/>
      <c r="DF95" s="55"/>
      <c r="DG95" s="55"/>
      <c r="DH95" s="55"/>
      <c r="DI95" s="52"/>
      <c r="DJ95" s="162"/>
      <c r="DK95" s="163"/>
      <c r="DL95" s="163"/>
      <c r="DM95" s="163"/>
      <c r="DN95" s="163"/>
      <c r="DO95" s="163"/>
      <c r="DP95" s="163"/>
      <c r="DQ95" s="163"/>
      <c r="DR95" s="163"/>
      <c r="DS95" s="163"/>
      <c r="DT95" s="163"/>
      <c r="DU95" s="163"/>
      <c r="DV95" s="164"/>
      <c r="DW95" s="162"/>
      <c r="DX95" s="163"/>
      <c r="DY95" s="163"/>
      <c r="DZ95" s="163"/>
      <c r="EA95" s="163"/>
      <c r="EB95" s="163"/>
      <c r="EC95" s="163"/>
      <c r="ED95" s="163"/>
      <c r="EE95" s="163"/>
      <c r="EF95" s="163"/>
      <c r="EG95" s="163"/>
      <c r="EH95" s="163"/>
      <c r="EI95" s="164"/>
      <c r="EJ95" s="162"/>
      <c r="EK95" s="163"/>
      <c r="EL95" s="163"/>
      <c r="EM95" s="163"/>
      <c r="EN95" s="163"/>
      <c r="EO95" s="163"/>
      <c r="EP95" s="163"/>
      <c r="EQ95" s="163"/>
      <c r="ER95" s="163"/>
      <c r="ES95" s="163"/>
      <c r="ET95" s="163"/>
      <c r="EU95" s="163"/>
      <c r="EV95" s="164"/>
      <c r="EW95" s="162"/>
      <c r="EX95" s="163"/>
      <c r="EY95" s="163"/>
      <c r="EZ95" s="163"/>
      <c r="FA95" s="163"/>
      <c r="FB95" s="163"/>
      <c r="FC95" s="163"/>
      <c r="FD95" s="163"/>
      <c r="FE95" s="163"/>
      <c r="FF95" s="163"/>
      <c r="FG95" s="163"/>
      <c r="FH95" s="163"/>
      <c r="FI95" s="164"/>
      <c r="FJ95" s="162"/>
      <c r="FK95" s="163"/>
      <c r="FL95" s="163"/>
      <c r="FM95" s="163"/>
      <c r="FN95" s="163"/>
      <c r="FO95" s="163"/>
      <c r="FP95" s="163"/>
      <c r="FQ95" s="163"/>
      <c r="FR95" s="163"/>
      <c r="FS95" s="163"/>
      <c r="FT95" s="163"/>
      <c r="FU95" s="163"/>
      <c r="FV95" s="164"/>
      <c r="FW95" s="162"/>
      <c r="FX95" s="163"/>
      <c r="FY95" s="163"/>
      <c r="FZ95" s="163"/>
      <c r="GA95" s="163"/>
      <c r="GB95" s="163"/>
      <c r="GC95" s="163"/>
      <c r="GD95" s="163"/>
      <c r="GE95" s="163"/>
      <c r="GF95" s="163"/>
      <c r="GG95" s="163"/>
      <c r="GH95" s="163"/>
      <c r="GI95" s="164"/>
      <c r="GJ95" s="154" t="s">
        <v>38</v>
      </c>
      <c r="GK95" s="155"/>
      <c r="GL95" s="155"/>
      <c r="GM95" s="155"/>
      <c r="GN95" s="155"/>
      <c r="GO95" s="155"/>
      <c r="GP95" s="155"/>
      <c r="GQ95" s="155"/>
      <c r="GR95" s="155"/>
      <c r="GS95" s="155"/>
      <c r="GT95" s="155"/>
      <c r="GU95" s="155"/>
      <c r="GV95" s="155"/>
      <c r="GW95" s="82"/>
    </row>
    <row r="96" spans="1:205" x14ac:dyDescent="0.2">
      <c r="A96" s="58"/>
      <c r="B96" s="156" t="s">
        <v>236</v>
      </c>
      <c r="C96" s="156"/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7" t="s">
        <v>112</v>
      </c>
      <c r="BQ96" s="158"/>
      <c r="BR96" s="158"/>
      <c r="BS96" s="158"/>
      <c r="BT96" s="158"/>
      <c r="BU96" s="158"/>
      <c r="BV96" s="158"/>
      <c r="BW96" s="159"/>
      <c r="BX96" s="160"/>
      <c r="BY96" s="158"/>
      <c r="BZ96" s="158"/>
      <c r="CA96" s="158"/>
      <c r="CB96" s="158"/>
      <c r="CC96" s="158"/>
      <c r="CD96" s="158"/>
      <c r="CE96" s="158"/>
      <c r="CF96" s="158"/>
      <c r="CG96" s="158"/>
      <c r="CH96" s="158"/>
      <c r="CI96" s="158"/>
      <c r="CJ96" s="161"/>
      <c r="CK96" s="158"/>
      <c r="CL96" s="158"/>
      <c r="CM96" s="158"/>
      <c r="CN96" s="158"/>
      <c r="CO96" s="158"/>
      <c r="CP96" s="158"/>
      <c r="CQ96" s="158"/>
      <c r="CR96" s="159"/>
      <c r="CS96" s="162"/>
      <c r="CT96" s="163"/>
      <c r="CU96" s="163"/>
      <c r="CV96" s="163"/>
      <c r="CW96" s="163"/>
      <c r="CX96" s="163"/>
      <c r="CY96" s="163"/>
      <c r="CZ96" s="163"/>
      <c r="DA96" s="163"/>
      <c r="DB96" s="163"/>
      <c r="DC96" s="163"/>
      <c r="DD96" s="163"/>
      <c r="DE96" s="164"/>
      <c r="DF96" s="55"/>
      <c r="DG96" s="55"/>
      <c r="DH96" s="55"/>
      <c r="DI96" s="52"/>
      <c r="DJ96" s="162"/>
      <c r="DK96" s="163"/>
      <c r="DL96" s="163"/>
      <c r="DM96" s="163"/>
      <c r="DN96" s="163"/>
      <c r="DO96" s="163"/>
      <c r="DP96" s="163"/>
      <c r="DQ96" s="163"/>
      <c r="DR96" s="163"/>
      <c r="DS96" s="163"/>
      <c r="DT96" s="163"/>
      <c r="DU96" s="163"/>
      <c r="DV96" s="164"/>
      <c r="DW96" s="162"/>
      <c r="DX96" s="163"/>
      <c r="DY96" s="163"/>
      <c r="DZ96" s="163"/>
      <c r="EA96" s="163"/>
      <c r="EB96" s="163"/>
      <c r="EC96" s="163"/>
      <c r="ED96" s="163"/>
      <c r="EE96" s="163"/>
      <c r="EF96" s="163"/>
      <c r="EG96" s="163"/>
      <c r="EH96" s="163"/>
      <c r="EI96" s="164"/>
      <c r="EJ96" s="162"/>
      <c r="EK96" s="163"/>
      <c r="EL96" s="163"/>
      <c r="EM96" s="163"/>
      <c r="EN96" s="163"/>
      <c r="EO96" s="163"/>
      <c r="EP96" s="163"/>
      <c r="EQ96" s="163"/>
      <c r="ER96" s="163"/>
      <c r="ES96" s="163"/>
      <c r="ET96" s="163"/>
      <c r="EU96" s="163"/>
      <c r="EV96" s="164"/>
      <c r="EW96" s="162"/>
      <c r="EX96" s="163"/>
      <c r="EY96" s="163"/>
      <c r="EZ96" s="163"/>
      <c r="FA96" s="163"/>
      <c r="FB96" s="163"/>
      <c r="FC96" s="163"/>
      <c r="FD96" s="163"/>
      <c r="FE96" s="163"/>
      <c r="FF96" s="163"/>
      <c r="FG96" s="163"/>
      <c r="FH96" s="163"/>
      <c r="FI96" s="164"/>
      <c r="FJ96" s="162"/>
      <c r="FK96" s="163"/>
      <c r="FL96" s="163"/>
      <c r="FM96" s="163"/>
      <c r="FN96" s="163"/>
      <c r="FO96" s="163"/>
      <c r="FP96" s="163"/>
      <c r="FQ96" s="163"/>
      <c r="FR96" s="163"/>
      <c r="FS96" s="163"/>
      <c r="FT96" s="163"/>
      <c r="FU96" s="163"/>
      <c r="FV96" s="164"/>
      <c r="FW96" s="162"/>
      <c r="FX96" s="163"/>
      <c r="FY96" s="163"/>
      <c r="FZ96" s="163"/>
      <c r="GA96" s="163"/>
      <c r="GB96" s="163"/>
      <c r="GC96" s="163"/>
      <c r="GD96" s="163"/>
      <c r="GE96" s="163"/>
      <c r="GF96" s="163"/>
      <c r="GG96" s="163"/>
      <c r="GH96" s="163"/>
      <c r="GI96" s="164"/>
      <c r="GJ96" s="154" t="s">
        <v>38</v>
      </c>
      <c r="GK96" s="155"/>
      <c r="GL96" s="155"/>
      <c r="GM96" s="155"/>
      <c r="GN96" s="155"/>
      <c r="GO96" s="155"/>
      <c r="GP96" s="155"/>
      <c r="GQ96" s="155"/>
      <c r="GR96" s="155"/>
      <c r="GS96" s="155"/>
      <c r="GT96" s="155"/>
      <c r="GU96" s="155"/>
      <c r="GV96" s="155"/>
      <c r="GW96" s="82"/>
    </row>
    <row r="97" spans="1:205" x14ac:dyDescent="0.2">
      <c r="A97" s="58"/>
      <c r="B97" s="156" t="s">
        <v>237</v>
      </c>
      <c r="C97" s="156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7" t="s">
        <v>113</v>
      </c>
      <c r="BQ97" s="158"/>
      <c r="BR97" s="158"/>
      <c r="BS97" s="158"/>
      <c r="BT97" s="158"/>
      <c r="BU97" s="158"/>
      <c r="BV97" s="158"/>
      <c r="BW97" s="159"/>
      <c r="BX97" s="160"/>
      <c r="BY97" s="158"/>
      <c r="BZ97" s="158"/>
      <c r="CA97" s="158"/>
      <c r="CB97" s="158"/>
      <c r="CC97" s="158"/>
      <c r="CD97" s="158"/>
      <c r="CE97" s="158"/>
      <c r="CF97" s="158"/>
      <c r="CG97" s="158"/>
      <c r="CH97" s="158"/>
      <c r="CI97" s="158"/>
      <c r="CJ97" s="161"/>
      <c r="CK97" s="158"/>
      <c r="CL97" s="158"/>
      <c r="CM97" s="158"/>
      <c r="CN97" s="158"/>
      <c r="CO97" s="158"/>
      <c r="CP97" s="158"/>
      <c r="CQ97" s="158"/>
      <c r="CR97" s="159"/>
      <c r="CS97" s="162"/>
      <c r="CT97" s="163"/>
      <c r="CU97" s="163"/>
      <c r="CV97" s="163"/>
      <c r="CW97" s="163"/>
      <c r="CX97" s="163"/>
      <c r="CY97" s="163"/>
      <c r="CZ97" s="163"/>
      <c r="DA97" s="163"/>
      <c r="DB97" s="163"/>
      <c r="DC97" s="163"/>
      <c r="DD97" s="163"/>
      <c r="DE97" s="164"/>
      <c r="DF97" s="55"/>
      <c r="DG97" s="55"/>
      <c r="DH97" s="55"/>
      <c r="DI97" s="52"/>
      <c r="DJ97" s="162"/>
      <c r="DK97" s="163"/>
      <c r="DL97" s="163"/>
      <c r="DM97" s="163"/>
      <c r="DN97" s="163"/>
      <c r="DO97" s="163"/>
      <c r="DP97" s="163"/>
      <c r="DQ97" s="163"/>
      <c r="DR97" s="163"/>
      <c r="DS97" s="163"/>
      <c r="DT97" s="163"/>
      <c r="DU97" s="163"/>
      <c r="DV97" s="164"/>
      <c r="DW97" s="162"/>
      <c r="DX97" s="163"/>
      <c r="DY97" s="163"/>
      <c r="DZ97" s="163"/>
      <c r="EA97" s="163"/>
      <c r="EB97" s="163"/>
      <c r="EC97" s="163"/>
      <c r="ED97" s="163"/>
      <c r="EE97" s="163"/>
      <c r="EF97" s="163"/>
      <c r="EG97" s="163"/>
      <c r="EH97" s="163"/>
      <c r="EI97" s="164"/>
      <c r="EJ97" s="162"/>
      <c r="EK97" s="163"/>
      <c r="EL97" s="163"/>
      <c r="EM97" s="163"/>
      <c r="EN97" s="163"/>
      <c r="EO97" s="163"/>
      <c r="EP97" s="163"/>
      <c r="EQ97" s="163"/>
      <c r="ER97" s="163"/>
      <c r="ES97" s="163"/>
      <c r="ET97" s="163"/>
      <c r="EU97" s="163"/>
      <c r="EV97" s="164"/>
      <c r="EW97" s="162"/>
      <c r="EX97" s="163"/>
      <c r="EY97" s="163"/>
      <c r="EZ97" s="163"/>
      <c r="FA97" s="163"/>
      <c r="FB97" s="163"/>
      <c r="FC97" s="163"/>
      <c r="FD97" s="163"/>
      <c r="FE97" s="163"/>
      <c r="FF97" s="163"/>
      <c r="FG97" s="163"/>
      <c r="FH97" s="163"/>
      <c r="FI97" s="164"/>
      <c r="FJ97" s="162"/>
      <c r="FK97" s="163"/>
      <c r="FL97" s="163"/>
      <c r="FM97" s="163"/>
      <c r="FN97" s="163"/>
      <c r="FO97" s="163"/>
      <c r="FP97" s="163"/>
      <c r="FQ97" s="163"/>
      <c r="FR97" s="163"/>
      <c r="FS97" s="163"/>
      <c r="FT97" s="163"/>
      <c r="FU97" s="163"/>
      <c r="FV97" s="164"/>
      <c r="FW97" s="162"/>
      <c r="FX97" s="163"/>
      <c r="FY97" s="163"/>
      <c r="FZ97" s="163"/>
      <c r="GA97" s="163"/>
      <c r="GB97" s="163"/>
      <c r="GC97" s="163"/>
      <c r="GD97" s="163"/>
      <c r="GE97" s="163"/>
      <c r="GF97" s="163"/>
      <c r="GG97" s="163"/>
      <c r="GH97" s="163"/>
      <c r="GI97" s="164"/>
      <c r="GJ97" s="154" t="s">
        <v>38</v>
      </c>
      <c r="GK97" s="155"/>
      <c r="GL97" s="155"/>
      <c r="GM97" s="155"/>
      <c r="GN97" s="155"/>
      <c r="GO97" s="155"/>
      <c r="GP97" s="155"/>
      <c r="GQ97" s="155"/>
      <c r="GR97" s="155"/>
      <c r="GS97" s="155"/>
      <c r="GT97" s="155"/>
      <c r="GU97" s="155"/>
      <c r="GV97" s="155"/>
      <c r="GW97" s="82"/>
    </row>
    <row r="98" spans="1:205" ht="12.75" customHeight="1" x14ac:dyDescent="0.2">
      <c r="A98" s="228" t="s">
        <v>238</v>
      </c>
      <c r="B98" s="228"/>
      <c r="C98" s="228"/>
      <c r="D98" s="228"/>
      <c r="E98" s="228"/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28"/>
      <c r="AG98" s="228"/>
      <c r="AH98" s="228"/>
      <c r="AI98" s="228"/>
      <c r="AJ98" s="228"/>
      <c r="AK98" s="228"/>
      <c r="AL98" s="228"/>
      <c r="AM98" s="228"/>
      <c r="AN98" s="228"/>
      <c r="AO98" s="228"/>
      <c r="AP98" s="228"/>
      <c r="AQ98" s="228"/>
      <c r="AR98" s="228"/>
      <c r="AS98" s="228"/>
      <c r="AT98" s="228"/>
      <c r="AU98" s="228"/>
      <c r="AV98" s="228"/>
      <c r="AW98" s="228"/>
      <c r="AX98" s="228"/>
      <c r="AY98" s="228"/>
      <c r="AZ98" s="228"/>
      <c r="BA98" s="228"/>
      <c r="BB98" s="228"/>
      <c r="BC98" s="228"/>
      <c r="BD98" s="228"/>
      <c r="BE98" s="228"/>
      <c r="BF98" s="228"/>
      <c r="BG98" s="228"/>
      <c r="BH98" s="228"/>
      <c r="BI98" s="228"/>
      <c r="BJ98" s="228"/>
      <c r="BK98" s="228"/>
      <c r="BL98" s="228"/>
      <c r="BM98" s="228"/>
      <c r="BN98" s="228"/>
      <c r="BO98" s="228"/>
      <c r="BP98" s="233" t="s">
        <v>114</v>
      </c>
      <c r="BQ98" s="219"/>
      <c r="BR98" s="219"/>
      <c r="BS98" s="219"/>
      <c r="BT98" s="219"/>
      <c r="BU98" s="219"/>
      <c r="BV98" s="219"/>
      <c r="BW98" s="211"/>
      <c r="BX98" s="241" t="s">
        <v>38</v>
      </c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42"/>
      <c r="CK98" s="219"/>
      <c r="CL98" s="219"/>
      <c r="CM98" s="219"/>
      <c r="CN98" s="219"/>
      <c r="CO98" s="219"/>
      <c r="CP98" s="219"/>
      <c r="CQ98" s="219"/>
      <c r="CR98" s="211"/>
      <c r="CS98" s="162"/>
      <c r="CT98" s="163"/>
      <c r="CU98" s="163"/>
      <c r="CV98" s="163"/>
      <c r="CW98" s="163"/>
      <c r="CX98" s="163"/>
      <c r="CY98" s="163"/>
      <c r="CZ98" s="163"/>
      <c r="DA98" s="163"/>
      <c r="DB98" s="163"/>
      <c r="DC98" s="163"/>
      <c r="DD98" s="163"/>
      <c r="DE98" s="164"/>
      <c r="DF98" s="55"/>
      <c r="DG98" s="55"/>
      <c r="DH98" s="55"/>
      <c r="DI98" s="52">
        <f>DI100</f>
        <v>0</v>
      </c>
      <c r="DJ98" s="162"/>
      <c r="DK98" s="163"/>
      <c r="DL98" s="163"/>
      <c r="DM98" s="163"/>
      <c r="DN98" s="163"/>
      <c r="DO98" s="163"/>
      <c r="DP98" s="163"/>
      <c r="DQ98" s="163"/>
      <c r="DR98" s="163"/>
      <c r="DS98" s="163"/>
      <c r="DT98" s="163"/>
      <c r="DU98" s="163"/>
      <c r="DV98" s="164"/>
      <c r="DW98" s="162"/>
      <c r="DX98" s="163"/>
      <c r="DY98" s="163"/>
      <c r="DZ98" s="163"/>
      <c r="EA98" s="163"/>
      <c r="EB98" s="163"/>
      <c r="EC98" s="163"/>
      <c r="ED98" s="163"/>
      <c r="EE98" s="163"/>
      <c r="EF98" s="163"/>
      <c r="EG98" s="163"/>
      <c r="EH98" s="163"/>
      <c r="EI98" s="164"/>
      <c r="EJ98" s="162"/>
      <c r="EK98" s="163"/>
      <c r="EL98" s="163"/>
      <c r="EM98" s="163"/>
      <c r="EN98" s="163"/>
      <c r="EO98" s="163"/>
      <c r="EP98" s="163"/>
      <c r="EQ98" s="163"/>
      <c r="ER98" s="163"/>
      <c r="ES98" s="163"/>
      <c r="ET98" s="163"/>
      <c r="EU98" s="163"/>
      <c r="EV98" s="164"/>
      <c r="EW98" s="162"/>
      <c r="EX98" s="163"/>
      <c r="EY98" s="163"/>
      <c r="EZ98" s="163"/>
      <c r="FA98" s="163"/>
      <c r="FB98" s="163"/>
      <c r="FC98" s="163"/>
      <c r="FD98" s="163"/>
      <c r="FE98" s="163"/>
      <c r="FF98" s="163"/>
      <c r="FG98" s="163"/>
      <c r="FH98" s="163"/>
      <c r="FI98" s="164"/>
      <c r="FJ98" s="162"/>
      <c r="FK98" s="163"/>
      <c r="FL98" s="163"/>
      <c r="FM98" s="163"/>
      <c r="FN98" s="163"/>
      <c r="FO98" s="163"/>
      <c r="FP98" s="163"/>
      <c r="FQ98" s="163"/>
      <c r="FR98" s="163"/>
      <c r="FS98" s="163"/>
      <c r="FT98" s="163"/>
      <c r="FU98" s="163"/>
      <c r="FV98" s="164"/>
      <c r="FW98" s="162"/>
      <c r="FX98" s="163"/>
      <c r="FY98" s="163"/>
      <c r="FZ98" s="163"/>
      <c r="GA98" s="163"/>
      <c r="GB98" s="163"/>
      <c r="GC98" s="163"/>
      <c r="GD98" s="163"/>
      <c r="GE98" s="163"/>
      <c r="GF98" s="163"/>
      <c r="GG98" s="163"/>
      <c r="GH98" s="163"/>
      <c r="GI98" s="164"/>
      <c r="GJ98" s="154" t="s">
        <v>38</v>
      </c>
      <c r="GK98" s="155"/>
      <c r="GL98" s="155"/>
      <c r="GM98" s="155"/>
      <c r="GN98" s="155"/>
      <c r="GO98" s="155"/>
      <c r="GP98" s="155"/>
      <c r="GQ98" s="155"/>
      <c r="GR98" s="155"/>
      <c r="GS98" s="155"/>
      <c r="GT98" s="155"/>
      <c r="GU98" s="155"/>
      <c r="GV98" s="155"/>
      <c r="GW98" s="82"/>
    </row>
    <row r="99" spans="1:205" x14ac:dyDescent="0.2">
      <c r="A99" s="58"/>
      <c r="B99" s="156" t="s">
        <v>239</v>
      </c>
      <c r="C99" s="156"/>
      <c r="D99" s="156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7"/>
      <c r="BQ99" s="158"/>
      <c r="BR99" s="158"/>
      <c r="BS99" s="158"/>
      <c r="BT99" s="158"/>
      <c r="BU99" s="158"/>
      <c r="BV99" s="158"/>
      <c r="BW99" s="159"/>
      <c r="BX99" s="160"/>
      <c r="BY99" s="158"/>
      <c r="BZ99" s="158"/>
      <c r="CA99" s="158"/>
      <c r="CB99" s="158"/>
      <c r="CC99" s="158"/>
      <c r="CD99" s="158"/>
      <c r="CE99" s="158"/>
      <c r="CF99" s="158"/>
      <c r="CG99" s="158"/>
      <c r="CH99" s="158"/>
      <c r="CI99" s="158"/>
      <c r="CJ99" s="161"/>
      <c r="CK99" s="158"/>
      <c r="CL99" s="158"/>
      <c r="CM99" s="158"/>
      <c r="CN99" s="158"/>
      <c r="CO99" s="158"/>
      <c r="CP99" s="158"/>
      <c r="CQ99" s="158"/>
      <c r="CR99" s="159"/>
      <c r="CS99" s="162"/>
      <c r="CT99" s="163"/>
      <c r="CU99" s="163"/>
      <c r="CV99" s="163"/>
      <c r="CW99" s="163"/>
      <c r="CX99" s="163"/>
      <c r="CY99" s="163"/>
      <c r="CZ99" s="163"/>
      <c r="DA99" s="163"/>
      <c r="DB99" s="163"/>
      <c r="DC99" s="163"/>
      <c r="DD99" s="163"/>
      <c r="DE99" s="164"/>
      <c r="DF99" s="55"/>
      <c r="DG99" s="55"/>
      <c r="DH99" s="55"/>
      <c r="DI99" s="52"/>
      <c r="DJ99" s="162"/>
      <c r="DK99" s="163"/>
      <c r="DL99" s="163"/>
      <c r="DM99" s="163"/>
      <c r="DN99" s="163"/>
      <c r="DO99" s="163"/>
      <c r="DP99" s="163"/>
      <c r="DQ99" s="163"/>
      <c r="DR99" s="163"/>
      <c r="DS99" s="163"/>
      <c r="DT99" s="163"/>
      <c r="DU99" s="163"/>
      <c r="DV99" s="164"/>
      <c r="DW99" s="162"/>
      <c r="DX99" s="163"/>
      <c r="DY99" s="163"/>
      <c r="DZ99" s="163"/>
      <c r="EA99" s="163"/>
      <c r="EB99" s="163"/>
      <c r="EC99" s="163"/>
      <c r="ED99" s="163"/>
      <c r="EE99" s="163"/>
      <c r="EF99" s="163"/>
      <c r="EG99" s="163"/>
      <c r="EH99" s="163"/>
      <c r="EI99" s="164"/>
      <c r="EJ99" s="162"/>
      <c r="EK99" s="163"/>
      <c r="EL99" s="163"/>
      <c r="EM99" s="163"/>
      <c r="EN99" s="163"/>
      <c r="EO99" s="163"/>
      <c r="EP99" s="163"/>
      <c r="EQ99" s="163"/>
      <c r="ER99" s="163"/>
      <c r="ES99" s="163"/>
      <c r="ET99" s="163"/>
      <c r="EU99" s="163"/>
      <c r="EV99" s="164"/>
      <c r="EW99" s="162"/>
      <c r="EX99" s="163"/>
      <c r="EY99" s="163"/>
      <c r="EZ99" s="163"/>
      <c r="FA99" s="163"/>
      <c r="FB99" s="163"/>
      <c r="FC99" s="163"/>
      <c r="FD99" s="163"/>
      <c r="FE99" s="163"/>
      <c r="FF99" s="163"/>
      <c r="FG99" s="163"/>
      <c r="FH99" s="163"/>
      <c r="FI99" s="164"/>
      <c r="FJ99" s="162"/>
      <c r="FK99" s="163"/>
      <c r="FL99" s="163"/>
      <c r="FM99" s="163"/>
      <c r="FN99" s="163"/>
      <c r="FO99" s="163"/>
      <c r="FP99" s="163"/>
      <c r="FQ99" s="163"/>
      <c r="FR99" s="163"/>
      <c r="FS99" s="163"/>
      <c r="FT99" s="163"/>
      <c r="FU99" s="163"/>
      <c r="FV99" s="164"/>
      <c r="FW99" s="162"/>
      <c r="FX99" s="163"/>
      <c r="FY99" s="163"/>
      <c r="FZ99" s="163"/>
      <c r="GA99" s="163"/>
      <c r="GB99" s="163"/>
      <c r="GC99" s="163"/>
      <c r="GD99" s="163"/>
      <c r="GE99" s="163"/>
      <c r="GF99" s="163"/>
      <c r="GG99" s="163"/>
      <c r="GH99" s="163"/>
      <c r="GI99" s="164"/>
      <c r="GJ99" s="154" t="s">
        <v>38</v>
      </c>
      <c r="GK99" s="155"/>
      <c r="GL99" s="155"/>
      <c r="GM99" s="155"/>
      <c r="GN99" s="155"/>
      <c r="GO99" s="155"/>
      <c r="GP99" s="155"/>
      <c r="GQ99" s="155"/>
      <c r="GR99" s="155"/>
      <c r="GS99" s="155"/>
      <c r="GT99" s="155"/>
      <c r="GU99" s="155"/>
      <c r="GV99" s="155"/>
      <c r="GW99" s="82"/>
    </row>
    <row r="100" spans="1:205" x14ac:dyDescent="0.2">
      <c r="A100" s="58"/>
      <c r="B100" s="156" t="s">
        <v>240</v>
      </c>
      <c r="C100" s="156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6"/>
      <c r="BN100" s="156"/>
      <c r="BO100" s="156"/>
      <c r="BP100" s="157" t="s">
        <v>115</v>
      </c>
      <c r="BQ100" s="158"/>
      <c r="BR100" s="158"/>
      <c r="BS100" s="158"/>
      <c r="BT100" s="158"/>
      <c r="BU100" s="158"/>
      <c r="BV100" s="158"/>
      <c r="BW100" s="159"/>
      <c r="BX100" s="160" t="s">
        <v>116</v>
      </c>
      <c r="BY100" s="158"/>
      <c r="BZ100" s="158"/>
      <c r="CA100" s="158"/>
      <c r="CB100" s="158"/>
      <c r="CC100" s="158"/>
      <c r="CD100" s="158"/>
      <c r="CE100" s="158"/>
      <c r="CF100" s="158"/>
      <c r="CG100" s="158"/>
      <c r="CH100" s="158"/>
      <c r="CI100" s="158"/>
      <c r="CJ100" s="161"/>
      <c r="CK100" s="158"/>
      <c r="CL100" s="158"/>
      <c r="CM100" s="158"/>
      <c r="CN100" s="158"/>
      <c r="CO100" s="158"/>
      <c r="CP100" s="158"/>
      <c r="CQ100" s="158"/>
      <c r="CR100" s="159"/>
      <c r="CS100" s="162"/>
      <c r="CT100" s="163"/>
      <c r="CU100" s="163"/>
      <c r="CV100" s="163"/>
      <c r="CW100" s="163"/>
      <c r="CX100" s="163"/>
      <c r="CY100" s="163"/>
      <c r="CZ100" s="163"/>
      <c r="DA100" s="163"/>
      <c r="DB100" s="163"/>
      <c r="DC100" s="163"/>
      <c r="DD100" s="163"/>
      <c r="DE100" s="164"/>
      <c r="DF100" s="55"/>
      <c r="DG100" s="55"/>
      <c r="DH100" s="55"/>
      <c r="DI100" s="52"/>
      <c r="DJ100" s="162"/>
      <c r="DK100" s="163"/>
      <c r="DL100" s="163"/>
      <c r="DM100" s="163"/>
      <c r="DN100" s="163"/>
      <c r="DO100" s="163"/>
      <c r="DP100" s="163"/>
      <c r="DQ100" s="163"/>
      <c r="DR100" s="163"/>
      <c r="DS100" s="163"/>
      <c r="DT100" s="163"/>
      <c r="DU100" s="163"/>
      <c r="DV100" s="164"/>
      <c r="DW100" s="162"/>
      <c r="DX100" s="163"/>
      <c r="DY100" s="163"/>
      <c r="DZ100" s="163"/>
      <c r="EA100" s="163"/>
      <c r="EB100" s="163"/>
      <c r="EC100" s="163"/>
      <c r="ED100" s="163"/>
      <c r="EE100" s="163"/>
      <c r="EF100" s="163"/>
      <c r="EG100" s="163"/>
      <c r="EH100" s="163"/>
      <c r="EI100" s="164"/>
      <c r="EJ100" s="162"/>
      <c r="EK100" s="163"/>
      <c r="EL100" s="163"/>
      <c r="EM100" s="163"/>
      <c r="EN100" s="163"/>
      <c r="EO100" s="163"/>
      <c r="EP100" s="163"/>
      <c r="EQ100" s="163"/>
      <c r="ER100" s="163"/>
      <c r="ES100" s="163"/>
      <c r="ET100" s="163"/>
      <c r="EU100" s="163"/>
      <c r="EV100" s="164"/>
      <c r="EW100" s="162"/>
      <c r="EX100" s="163"/>
      <c r="EY100" s="163"/>
      <c r="EZ100" s="163"/>
      <c r="FA100" s="163"/>
      <c r="FB100" s="163"/>
      <c r="FC100" s="163"/>
      <c r="FD100" s="163"/>
      <c r="FE100" s="163"/>
      <c r="FF100" s="163"/>
      <c r="FG100" s="163"/>
      <c r="FH100" s="163"/>
      <c r="FI100" s="164"/>
      <c r="FJ100" s="162"/>
      <c r="FK100" s="163"/>
      <c r="FL100" s="163"/>
      <c r="FM100" s="163"/>
      <c r="FN100" s="163"/>
      <c r="FO100" s="163"/>
      <c r="FP100" s="163"/>
      <c r="FQ100" s="163"/>
      <c r="FR100" s="163"/>
      <c r="FS100" s="163"/>
      <c r="FT100" s="163"/>
      <c r="FU100" s="163"/>
      <c r="FV100" s="164"/>
      <c r="FW100" s="162"/>
      <c r="FX100" s="163"/>
      <c r="FY100" s="163"/>
      <c r="FZ100" s="163"/>
      <c r="GA100" s="163"/>
      <c r="GB100" s="163"/>
      <c r="GC100" s="163"/>
      <c r="GD100" s="163"/>
      <c r="GE100" s="163"/>
      <c r="GF100" s="163"/>
      <c r="GG100" s="163"/>
      <c r="GH100" s="163"/>
      <c r="GI100" s="164"/>
      <c r="GJ100" s="154" t="s">
        <v>38</v>
      </c>
      <c r="GK100" s="155"/>
      <c r="GL100" s="155"/>
      <c r="GM100" s="155"/>
      <c r="GN100" s="155"/>
      <c r="GO100" s="155"/>
      <c r="GP100" s="155"/>
      <c r="GQ100" s="155"/>
      <c r="GR100" s="155"/>
      <c r="GS100" s="155"/>
      <c r="GT100" s="155"/>
      <c r="GU100" s="155"/>
      <c r="GV100" s="155"/>
      <c r="GW100" s="82"/>
    </row>
    <row r="101" spans="1:205" ht="11.25" customHeight="1" thickBot="1" x14ac:dyDescent="0.25">
      <c r="A101" s="231"/>
      <c r="B101" s="232"/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32"/>
      <c r="AE101" s="232"/>
      <c r="AF101" s="232"/>
      <c r="AG101" s="232"/>
      <c r="AH101" s="232"/>
      <c r="AI101" s="232"/>
      <c r="AJ101" s="232"/>
      <c r="AK101" s="232"/>
      <c r="AL101" s="232"/>
      <c r="AM101" s="232"/>
      <c r="AN101" s="232"/>
      <c r="AO101" s="232"/>
      <c r="AP101" s="232"/>
      <c r="AQ101" s="232"/>
      <c r="AR101" s="232"/>
      <c r="AS101" s="232"/>
      <c r="AT101" s="232"/>
      <c r="AU101" s="232"/>
      <c r="AV101" s="232"/>
      <c r="AW101" s="232"/>
      <c r="AX101" s="232"/>
      <c r="AY101" s="232"/>
      <c r="AZ101" s="232"/>
      <c r="BA101" s="232"/>
      <c r="BB101" s="232"/>
      <c r="BC101" s="232"/>
      <c r="BD101" s="232"/>
      <c r="BE101" s="232"/>
      <c r="BF101" s="232"/>
      <c r="BG101" s="232"/>
      <c r="BH101" s="232"/>
      <c r="BI101" s="232"/>
      <c r="BJ101" s="232"/>
      <c r="BK101" s="232"/>
      <c r="BL101" s="232"/>
      <c r="BM101" s="232"/>
      <c r="BN101" s="232"/>
      <c r="BO101" s="232"/>
      <c r="BP101" s="238"/>
      <c r="BQ101" s="234"/>
      <c r="BR101" s="234"/>
      <c r="BS101" s="234"/>
      <c r="BT101" s="234"/>
      <c r="BU101" s="234"/>
      <c r="BV101" s="234"/>
      <c r="BW101" s="235"/>
      <c r="BX101" s="239"/>
      <c r="BY101" s="234"/>
      <c r="BZ101" s="234"/>
      <c r="CA101" s="234"/>
      <c r="CB101" s="234"/>
      <c r="CC101" s="234"/>
      <c r="CD101" s="234"/>
      <c r="CE101" s="234"/>
      <c r="CF101" s="234"/>
      <c r="CG101" s="234"/>
      <c r="CH101" s="234"/>
      <c r="CI101" s="234"/>
      <c r="CJ101" s="240"/>
      <c r="CK101" s="234"/>
      <c r="CL101" s="234"/>
      <c r="CM101" s="234"/>
      <c r="CN101" s="234"/>
      <c r="CO101" s="234"/>
      <c r="CP101" s="234"/>
      <c r="CQ101" s="234"/>
      <c r="CR101" s="235"/>
      <c r="CS101" s="213"/>
      <c r="CT101" s="214"/>
      <c r="CU101" s="214"/>
      <c r="CV101" s="214"/>
      <c r="CW101" s="214"/>
      <c r="CX101" s="214"/>
      <c r="CY101" s="214"/>
      <c r="CZ101" s="214"/>
      <c r="DA101" s="214"/>
      <c r="DB101" s="214"/>
      <c r="DC101" s="214"/>
      <c r="DD101" s="214"/>
      <c r="DE101" s="215"/>
      <c r="DF101" s="65"/>
      <c r="DG101" s="65"/>
      <c r="DH101" s="65"/>
      <c r="DI101" s="57"/>
      <c r="DJ101" s="213"/>
      <c r="DK101" s="214"/>
      <c r="DL101" s="214"/>
      <c r="DM101" s="214"/>
      <c r="DN101" s="214"/>
      <c r="DO101" s="214"/>
      <c r="DP101" s="214"/>
      <c r="DQ101" s="214"/>
      <c r="DR101" s="214"/>
      <c r="DS101" s="214"/>
      <c r="DT101" s="214"/>
      <c r="DU101" s="214"/>
      <c r="DV101" s="215"/>
      <c r="DW101" s="213"/>
      <c r="DX101" s="214"/>
      <c r="DY101" s="214"/>
      <c r="DZ101" s="214"/>
      <c r="EA101" s="214"/>
      <c r="EB101" s="214"/>
      <c r="EC101" s="214"/>
      <c r="ED101" s="214"/>
      <c r="EE101" s="214"/>
      <c r="EF101" s="214"/>
      <c r="EG101" s="214"/>
      <c r="EH101" s="214"/>
      <c r="EI101" s="215"/>
      <c r="EJ101" s="213"/>
      <c r="EK101" s="214"/>
      <c r="EL101" s="214"/>
      <c r="EM101" s="214"/>
      <c r="EN101" s="214"/>
      <c r="EO101" s="214"/>
      <c r="EP101" s="214"/>
      <c r="EQ101" s="214"/>
      <c r="ER101" s="214"/>
      <c r="ES101" s="214"/>
      <c r="ET101" s="214"/>
      <c r="EU101" s="214"/>
      <c r="EV101" s="215"/>
      <c r="EW101" s="213"/>
      <c r="EX101" s="214"/>
      <c r="EY101" s="214"/>
      <c r="EZ101" s="214"/>
      <c r="FA101" s="214"/>
      <c r="FB101" s="214"/>
      <c r="FC101" s="214"/>
      <c r="FD101" s="214"/>
      <c r="FE101" s="214"/>
      <c r="FF101" s="214"/>
      <c r="FG101" s="214"/>
      <c r="FH101" s="214"/>
      <c r="FI101" s="215"/>
      <c r="FJ101" s="213"/>
      <c r="FK101" s="214"/>
      <c r="FL101" s="214"/>
      <c r="FM101" s="214"/>
      <c r="FN101" s="214"/>
      <c r="FO101" s="214"/>
      <c r="FP101" s="214"/>
      <c r="FQ101" s="214"/>
      <c r="FR101" s="214"/>
      <c r="FS101" s="214"/>
      <c r="FT101" s="214"/>
      <c r="FU101" s="214"/>
      <c r="FV101" s="215"/>
      <c r="FW101" s="213"/>
      <c r="FX101" s="214"/>
      <c r="FY101" s="214"/>
      <c r="FZ101" s="214"/>
      <c r="GA101" s="214"/>
      <c r="GB101" s="214"/>
      <c r="GC101" s="214"/>
      <c r="GD101" s="214"/>
      <c r="GE101" s="214"/>
      <c r="GF101" s="214"/>
      <c r="GG101" s="214"/>
      <c r="GH101" s="214"/>
      <c r="GI101" s="215"/>
      <c r="GJ101" s="236"/>
      <c r="GK101" s="237"/>
      <c r="GL101" s="237"/>
      <c r="GM101" s="237"/>
      <c r="GN101" s="237"/>
      <c r="GO101" s="237"/>
      <c r="GP101" s="237"/>
      <c r="GQ101" s="237"/>
      <c r="GR101" s="237"/>
      <c r="GS101" s="237"/>
      <c r="GT101" s="237"/>
      <c r="GU101" s="237"/>
      <c r="GV101" s="237"/>
      <c r="GW101" s="82"/>
    </row>
    <row r="102" spans="1:205" ht="3" customHeight="1" x14ac:dyDescent="0.2"/>
    <row r="103" spans="1:205" s="62" customFormat="1" ht="12" customHeight="1" x14ac:dyDescent="0.2">
      <c r="A103" s="9" t="s">
        <v>174</v>
      </c>
      <c r="DF103" s="50"/>
      <c r="DG103" s="50">
        <f>DG71-DG76</f>
        <v>0</v>
      </c>
    </row>
    <row r="104" spans="1:205" s="62" customFormat="1" ht="11.25" customHeight="1" x14ac:dyDescent="0.2">
      <c r="A104" s="9" t="s">
        <v>175</v>
      </c>
    </row>
    <row r="105" spans="1:205" s="62" customFormat="1" ht="11.25" customHeight="1" x14ac:dyDescent="0.2">
      <c r="A105" s="9" t="s">
        <v>176</v>
      </c>
    </row>
    <row r="106" spans="1:205" s="62" customFormat="1" ht="10.5" customHeight="1" x14ac:dyDescent="0.2">
      <c r="A106" s="9" t="s">
        <v>177</v>
      </c>
    </row>
    <row r="107" spans="1:205" s="62" customFormat="1" ht="10.5" customHeight="1" x14ac:dyDescent="0.2">
      <c r="A107" s="9" t="s">
        <v>178</v>
      </c>
    </row>
    <row r="108" spans="1:205" s="62" customFormat="1" ht="10.5" customHeight="1" x14ac:dyDescent="0.2">
      <c r="A108" s="9" t="s">
        <v>241</v>
      </c>
    </row>
    <row r="109" spans="1:205" s="62" customFormat="1" ht="9.6" x14ac:dyDescent="0.2">
      <c r="A109" s="243" t="s">
        <v>242</v>
      </c>
      <c r="B109" s="243"/>
      <c r="C109" s="243"/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  <c r="AJ109" s="243"/>
      <c r="AK109" s="243"/>
      <c r="AL109" s="243"/>
      <c r="AM109" s="243"/>
      <c r="AN109" s="243"/>
      <c r="AO109" s="243"/>
      <c r="AP109" s="243"/>
      <c r="AQ109" s="243"/>
      <c r="AR109" s="243"/>
      <c r="AS109" s="243"/>
      <c r="AT109" s="243"/>
      <c r="AU109" s="243"/>
      <c r="AV109" s="243"/>
      <c r="AW109" s="243"/>
      <c r="AX109" s="243"/>
      <c r="AY109" s="243"/>
      <c r="AZ109" s="243"/>
      <c r="BA109" s="243"/>
      <c r="BB109" s="243"/>
      <c r="BC109" s="243"/>
      <c r="BD109" s="243"/>
      <c r="BE109" s="243"/>
      <c r="BF109" s="243"/>
      <c r="BG109" s="243"/>
      <c r="BH109" s="243"/>
      <c r="BI109" s="243"/>
      <c r="BJ109" s="243"/>
      <c r="BK109" s="243"/>
      <c r="BL109" s="243"/>
      <c r="BM109" s="243"/>
      <c r="BN109" s="243"/>
      <c r="BO109" s="243"/>
      <c r="BP109" s="243"/>
      <c r="BQ109" s="243"/>
      <c r="BR109" s="243"/>
      <c r="BS109" s="243"/>
      <c r="BT109" s="243"/>
      <c r="BU109" s="243"/>
      <c r="BV109" s="243"/>
      <c r="BW109" s="243"/>
      <c r="BX109" s="243"/>
      <c r="BY109" s="243"/>
      <c r="BZ109" s="243"/>
      <c r="CA109" s="243"/>
      <c r="CB109" s="243"/>
      <c r="CC109" s="243"/>
      <c r="CD109" s="243"/>
      <c r="CE109" s="243"/>
      <c r="CF109" s="243"/>
      <c r="CG109" s="243"/>
      <c r="CH109" s="243"/>
      <c r="CI109" s="243"/>
      <c r="CJ109" s="243"/>
      <c r="CK109" s="243"/>
      <c r="CL109" s="243"/>
      <c r="CM109" s="243"/>
      <c r="CN109" s="243"/>
      <c r="CO109" s="243"/>
      <c r="CP109" s="243"/>
      <c r="CQ109" s="243"/>
      <c r="CR109" s="243"/>
      <c r="CS109" s="243"/>
      <c r="CT109" s="243"/>
      <c r="CU109" s="243"/>
      <c r="CV109" s="243"/>
      <c r="CW109" s="243"/>
      <c r="CX109" s="243"/>
      <c r="CY109" s="243"/>
      <c r="CZ109" s="243"/>
      <c r="DA109" s="243"/>
      <c r="DB109" s="243"/>
      <c r="DC109" s="243"/>
      <c r="DD109" s="243"/>
      <c r="DE109" s="243"/>
      <c r="DF109" s="243"/>
      <c r="DG109" s="243"/>
      <c r="DH109" s="243"/>
      <c r="DI109" s="243"/>
      <c r="DJ109" s="243"/>
      <c r="DK109" s="243"/>
      <c r="DL109" s="243"/>
      <c r="DM109" s="243"/>
      <c r="DN109" s="243"/>
      <c r="DO109" s="243"/>
      <c r="DP109" s="243"/>
      <c r="DQ109" s="243"/>
      <c r="DR109" s="243"/>
      <c r="DS109" s="243"/>
      <c r="DT109" s="243"/>
      <c r="DU109" s="243"/>
      <c r="DV109" s="243"/>
      <c r="DW109" s="243"/>
      <c r="DX109" s="243"/>
      <c r="DY109" s="243"/>
      <c r="DZ109" s="243"/>
      <c r="EA109" s="243"/>
      <c r="EB109" s="243"/>
      <c r="EC109" s="243"/>
      <c r="ED109" s="243"/>
      <c r="EE109" s="243"/>
      <c r="EF109" s="243"/>
      <c r="EG109" s="243"/>
      <c r="EH109" s="243"/>
      <c r="EI109" s="243"/>
      <c r="EJ109" s="243"/>
      <c r="EK109" s="243"/>
      <c r="EL109" s="243"/>
      <c r="EM109" s="243"/>
      <c r="EN109" s="243"/>
      <c r="EO109" s="243"/>
      <c r="EP109" s="243"/>
      <c r="EQ109" s="243"/>
      <c r="ER109" s="243"/>
      <c r="ES109" s="243"/>
      <c r="ET109" s="243"/>
      <c r="EU109" s="243"/>
      <c r="EV109" s="243"/>
      <c r="EW109" s="243"/>
      <c r="EX109" s="243"/>
      <c r="EY109" s="243"/>
      <c r="EZ109" s="243"/>
      <c r="FA109" s="243"/>
      <c r="FB109" s="243"/>
      <c r="FC109" s="243"/>
      <c r="FD109" s="243"/>
      <c r="FE109" s="243"/>
      <c r="FF109" s="243"/>
      <c r="FG109" s="243"/>
      <c r="FH109" s="243"/>
      <c r="FI109" s="243"/>
      <c r="FJ109" s="243"/>
      <c r="FK109" s="243"/>
      <c r="FL109" s="243"/>
      <c r="FM109" s="243"/>
      <c r="FN109" s="243"/>
      <c r="FO109" s="243"/>
      <c r="FP109" s="243"/>
      <c r="FQ109" s="243"/>
      <c r="FR109" s="243"/>
      <c r="FS109" s="243"/>
      <c r="FT109" s="243"/>
      <c r="FU109" s="243"/>
      <c r="FV109" s="243"/>
      <c r="FW109" s="243"/>
      <c r="FX109" s="243"/>
      <c r="FY109" s="243"/>
      <c r="FZ109" s="243"/>
      <c r="GA109" s="243"/>
      <c r="GB109" s="243"/>
      <c r="GC109" s="243"/>
      <c r="GD109" s="243"/>
      <c r="GE109" s="243"/>
      <c r="GF109" s="243"/>
      <c r="GG109" s="243"/>
      <c r="GH109" s="243"/>
      <c r="GI109" s="243"/>
      <c r="GJ109" s="243"/>
      <c r="GK109" s="243"/>
      <c r="GL109" s="243"/>
      <c r="GM109" s="243"/>
      <c r="GN109" s="243"/>
      <c r="GO109" s="243"/>
      <c r="GP109" s="243"/>
      <c r="GQ109" s="243"/>
      <c r="GR109" s="243"/>
      <c r="GS109" s="243"/>
      <c r="GT109" s="243"/>
      <c r="GU109" s="243"/>
      <c r="GV109" s="243"/>
    </row>
    <row r="110" spans="1:205" s="62" customFormat="1" ht="10.5" customHeight="1" x14ac:dyDescent="0.2">
      <c r="A110" s="9" t="s">
        <v>179</v>
      </c>
    </row>
    <row r="111" spans="1:205" s="62" customFormat="1" ht="26.25" customHeight="1" x14ac:dyDescent="0.2">
      <c r="A111" s="243" t="s">
        <v>243</v>
      </c>
      <c r="B111" s="243"/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  <c r="AJ111" s="243"/>
      <c r="AK111" s="243"/>
      <c r="AL111" s="243"/>
      <c r="AM111" s="243"/>
      <c r="AN111" s="243"/>
      <c r="AO111" s="243"/>
      <c r="AP111" s="243"/>
      <c r="AQ111" s="243"/>
      <c r="AR111" s="243"/>
      <c r="AS111" s="243"/>
      <c r="AT111" s="243"/>
      <c r="AU111" s="243"/>
      <c r="AV111" s="243"/>
      <c r="AW111" s="243"/>
      <c r="AX111" s="243"/>
      <c r="AY111" s="243"/>
      <c r="AZ111" s="243"/>
      <c r="BA111" s="243"/>
      <c r="BB111" s="243"/>
      <c r="BC111" s="243"/>
      <c r="BD111" s="243"/>
      <c r="BE111" s="243"/>
      <c r="BF111" s="243"/>
      <c r="BG111" s="243"/>
      <c r="BH111" s="243"/>
      <c r="BI111" s="243"/>
      <c r="BJ111" s="243"/>
      <c r="BK111" s="243"/>
      <c r="BL111" s="243"/>
      <c r="BM111" s="243"/>
      <c r="BN111" s="243"/>
      <c r="BO111" s="243"/>
      <c r="BP111" s="243"/>
      <c r="BQ111" s="243"/>
      <c r="BR111" s="243"/>
      <c r="BS111" s="243"/>
      <c r="BT111" s="243"/>
      <c r="BU111" s="243"/>
      <c r="BV111" s="243"/>
      <c r="BW111" s="243"/>
      <c r="BX111" s="243"/>
      <c r="BY111" s="243"/>
      <c r="BZ111" s="243"/>
      <c r="CA111" s="243"/>
      <c r="CB111" s="243"/>
      <c r="CC111" s="243"/>
      <c r="CD111" s="243"/>
      <c r="CE111" s="243"/>
      <c r="CF111" s="243"/>
      <c r="CG111" s="243"/>
      <c r="CH111" s="243"/>
      <c r="CI111" s="243"/>
      <c r="CJ111" s="243"/>
      <c r="CK111" s="243"/>
      <c r="CL111" s="243"/>
      <c r="CM111" s="243"/>
      <c r="CN111" s="243"/>
      <c r="CO111" s="243"/>
      <c r="CP111" s="243"/>
      <c r="CQ111" s="243"/>
      <c r="CR111" s="243"/>
      <c r="CS111" s="243"/>
      <c r="CT111" s="243"/>
      <c r="CU111" s="243"/>
      <c r="CV111" s="243"/>
      <c r="CW111" s="243"/>
      <c r="CX111" s="243"/>
      <c r="CY111" s="243"/>
      <c r="CZ111" s="243"/>
      <c r="DA111" s="243"/>
      <c r="DB111" s="243"/>
      <c r="DC111" s="243"/>
      <c r="DD111" s="243"/>
      <c r="DE111" s="243"/>
      <c r="DF111" s="243"/>
      <c r="DG111" s="243"/>
      <c r="DH111" s="243"/>
      <c r="DI111" s="243"/>
      <c r="DJ111" s="243"/>
      <c r="DK111" s="243"/>
      <c r="DL111" s="243"/>
      <c r="DM111" s="243"/>
      <c r="DN111" s="243"/>
      <c r="DO111" s="243"/>
      <c r="DP111" s="243"/>
      <c r="DQ111" s="243"/>
      <c r="DR111" s="243"/>
      <c r="DS111" s="243"/>
      <c r="DT111" s="243"/>
      <c r="DU111" s="243"/>
      <c r="DV111" s="243"/>
      <c r="DW111" s="243"/>
      <c r="DX111" s="243"/>
      <c r="DY111" s="243"/>
      <c r="DZ111" s="243"/>
      <c r="EA111" s="243"/>
      <c r="EB111" s="243"/>
      <c r="EC111" s="243"/>
      <c r="ED111" s="243"/>
      <c r="EE111" s="243"/>
      <c r="EF111" s="243"/>
      <c r="EG111" s="243"/>
      <c r="EH111" s="243"/>
      <c r="EI111" s="243"/>
      <c r="EJ111" s="243"/>
      <c r="EK111" s="243"/>
      <c r="EL111" s="243"/>
      <c r="EM111" s="243"/>
      <c r="EN111" s="243"/>
      <c r="EO111" s="243"/>
      <c r="EP111" s="243"/>
      <c r="EQ111" s="243"/>
      <c r="ER111" s="243"/>
      <c r="ES111" s="243"/>
      <c r="ET111" s="243"/>
      <c r="EU111" s="243"/>
      <c r="EV111" s="243"/>
      <c r="EW111" s="243"/>
      <c r="EX111" s="243"/>
      <c r="EY111" s="243"/>
      <c r="EZ111" s="243"/>
      <c r="FA111" s="243"/>
      <c r="FB111" s="243"/>
      <c r="FC111" s="243"/>
      <c r="FD111" s="243"/>
      <c r="FE111" s="243"/>
      <c r="FF111" s="243"/>
      <c r="FG111" s="243"/>
      <c r="FH111" s="243"/>
      <c r="FI111" s="243"/>
      <c r="FJ111" s="243"/>
      <c r="FK111" s="243"/>
      <c r="FL111" s="243"/>
      <c r="FM111" s="243"/>
      <c r="FN111" s="243"/>
      <c r="FO111" s="243"/>
      <c r="FP111" s="243"/>
      <c r="FQ111" s="243"/>
      <c r="FR111" s="243"/>
      <c r="FS111" s="243"/>
      <c r="FT111" s="243"/>
      <c r="FU111" s="243"/>
      <c r="FV111" s="243"/>
      <c r="FW111" s="243"/>
      <c r="FX111" s="243"/>
      <c r="FY111" s="243"/>
      <c r="FZ111" s="243"/>
      <c r="GA111" s="243"/>
      <c r="GB111" s="243"/>
      <c r="GC111" s="243"/>
      <c r="GD111" s="243"/>
      <c r="GE111" s="243"/>
      <c r="GF111" s="243"/>
      <c r="GG111" s="243"/>
      <c r="GH111" s="243"/>
      <c r="GI111" s="243"/>
      <c r="GJ111" s="243"/>
      <c r="GK111" s="243"/>
      <c r="GL111" s="243"/>
      <c r="GM111" s="243"/>
      <c r="GN111" s="243"/>
      <c r="GO111" s="243"/>
      <c r="GP111" s="243"/>
      <c r="GQ111" s="243"/>
      <c r="GR111" s="243"/>
      <c r="GS111" s="243"/>
      <c r="GT111" s="243"/>
      <c r="GU111" s="243"/>
      <c r="GV111" s="243"/>
    </row>
    <row r="112" spans="1:205" s="62" customFormat="1" ht="9.6" x14ac:dyDescent="0.2">
      <c r="A112" s="243" t="s">
        <v>244</v>
      </c>
      <c r="B112" s="243"/>
      <c r="C112" s="243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  <c r="AJ112" s="243"/>
      <c r="AK112" s="243"/>
      <c r="AL112" s="243"/>
      <c r="AM112" s="243"/>
      <c r="AN112" s="243"/>
      <c r="AO112" s="243"/>
      <c r="AP112" s="243"/>
      <c r="AQ112" s="243"/>
      <c r="AR112" s="243"/>
      <c r="AS112" s="243"/>
      <c r="AT112" s="243"/>
      <c r="AU112" s="243"/>
      <c r="AV112" s="243"/>
      <c r="AW112" s="243"/>
      <c r="AX112" s="243"/>
      <c r="AY112" s="243"/>
      <c r="AZ112" s="243"/>
      <c r="BA112" s="243"/>
      <c r="BB112" s="243"/>
      <c r="BC112" s="243"/>
      <c r="BD112" s="243"/>
      <c r="BE112" s="243"/>
      <c r="BF112" s="243"/>
      <c r="BG112" s="243"/>
      <c r="BH112" s="243"/>
      <c r="BI112" s="243"/>
      <c r="BJ112" s="243"/>
      <c r="BK112" s="243"/>
      <c r="BL112" s="243"/>
      <c r="BM112" s="243"/>
      <c r="BN112" s="243"/>
      <c r="BO112" s="243"/>
      <c r="BP112" s="243"/>
      <c r="BQ112" s="243"/>
      <c r="BR112" s="243"/>
      <c r="BS112" s="243"/>
      <c r="BT112" s="243"/>
      <c r="BU112" s="243"/>
      <c r="BV112" s="243"/>
      <c r="BW112" s="243"/>
      <c r="BX112" s="243"/>
      <c r="BY112" s="243"/>
      <c r="BZ112" s="243"/>
      <c r="CA112" s="243"/>
      <c r="CB112" s="243"/>
      <c r="CC112" s="243"/>
      <c r="CD112" s="243"/>
      <c r="CE112" s="243"/>
      <c r="CF112" s="243"/>
      <c r="CG112" s="243"/>
      <c r="CH112" s="243"/>
      <c r="CI112" s="243"/>
      <c r="CJ112" s="243"/>
      <c r="CK112" s="243"/>
      <c r="CL112" s="243"/>
      <c r="CM112" s="243"/>
      <c r="CN112" s="243"/>
      <c r="CO112" s="243"/>
      <c r="CP112" s="243"/>
      <c r="CQ112" s="243"/>
      <c r="CR112" s="243"/>
      <c r="CS112" s="243"/>
      <c r="CT112" s="243"/>
      <c r="CU112" s="243"/>
      <c r="CV112" s="243"/>
      <c r="CW112" s="243"/>
      <c r="CX112" s="243"/>
      <c r="CY112" s="243"/>
      <c r="CZ112" s="243"/>
      <c r="DA112" s="243"/>
      <c r="DB112" s="243"/>
      <c r="DC112" s="243"/>
      <c r="DD112" s="243"/>
      <c r="DE112" s="243"/>
      <c r="DF112" s="243"/>
      <c r="DG112" s="243"/>
      <c r="DH112" s="243"/>
      <c r="DI112" s="243"/>
      <c r="DJ112" s="243"/>
      <c r="DK112" s="243"/>
      <c r="DL112" s="243"/>
      <c r="DM112" s="243"/>
      <c r="DN112" s="243"/>
      <c r="DO112" s="243"/>
      <c r="DP112" s="243"/>
      <c r="DQ112" s="243"/>
      <c r="DR112" s="243"/>
      <c r="DS112" s="243"/>
      <c r="DT112" s="243"/>
      <c r="DU112" s="243"/>
      <c r="DV112" s="243"/>
      <c r="DW112" s="243"/>
      <c r="DX112" s="243"/>
      <c r="DY112" s="243"/>
      <c r="DZ112" s="243"/>
      <c r="EA112" s="243"/>
      <c r="EB112" s="243"/>
      <c r="EC112" s="243"/>
      <c r="ED112" s="243"/>
      <c r="EE112" s="243"/>
      <c r="EF112" s="243"/>
      <c r="EG112" s="243"/>
      <c r="EH112" s="243"/>
      <c r="EI112" s="243"/>
      <c r="EJ112" s="243"/>
      <c r="EK112" s="243"/>
      <c r="EL112" s="243"/>
      <c r="EM112" s="243"/>
      <c r="EN112" s="243"/>
      <c r="EO112" s="243"/>
      <c r="EP112" s="243"/>
      <c r="EQ112" s="243"/>
      <c r="ER112" s="243"/>
      <c r="ES112" s="243"/>
      <c r="ET112" s="243"/>
      <c r="EU112" s="243"/>
      <c r="EV112" s="243"/>
      <c r="EW112" s="243"/>
      <c r="EX112" s="243"/>
      <c r="EY112" s="243"/>
      <c r="EZ112" s="243"/>
      <c r="FA112" s="243"/>
      <c r="FB112" s="243"/>
      <c r="FC112" s="243"/>
      <c r="FD112" s="243"/>
      <c r="FE112" s="243"/>
      <c r="FF112" s="243"/>
      <c r="FG112" s="243"/>
      <c r="FH112" s="243"/>
      <c r="FI112" s="243"/>
      <c r="FJ112" s="243"/>
      <c r="FK112" s="243"/>
      <c r="FL112" s="243"/>
      <c r="FM112" s="243"/>
      <c r="FN112" s="243"/>
      <c r="FO112" s="243"/>
      <c r="FP112" s="243"/>
      <c r="FQ112" s="243"/>
      <c r="FR112" s="243"/>
      <c r="FS112" s="243"/>
      <c r="FT112" s="243"/>
      <c r="FU112" s="243"/>
      <c r="FV112" s="243"/>
      <c r="FW112" s="243"/>
      <c r="FX112" s="243"/>
      <c r="FY112" s="243"/>
      <c r="FZ112" s="243"/>
      <c r="GA112" s="243"/>
      <c r="GB112" s="243"/>
      <c r="GC112" s="243"/>
      <c r="GD112" s="243"/>
      <c r="GE112" s="243"/>
      <c r="GF112" s="243"/>
      <c r="GG112" s="243"/>
      <c r="GH112" s="243"/>
      <c r="GI112" s="243"/>
      <c r="GJ112" s="243"/>
      <c r="GK112" s="243"/>
      <c r="GL112" s="243"/>
      <c r="GM112" s="243"/>
      <c r="GN112" s="243"/>
      <c r="GO112" s="243"/>
      <c r="GP112" s="243"/>
      <c r="GQ112" s="243"/>
      <c r="GR112" s="243"/>
      <c r="GS112" s="243"/>
      <c r="GT112" s="243"/>
      <c r="GU112" s="243"/>
      <c r="GV112" s="243"/>
    </row>
    <row r="113" spans="1:204" s="62" customFormat="1" ht="11.25" customHeight="1" x14ac:dyDescent="0.2">
      <c r="A113" s="9" t="s">
        <v>245</v>
      </c>
    </row>
    <row r="114" spans="1:204" s="62" customFormat="1" ht="11.25" customHeight="1" x14ac:dyDescent="0.2">
      <c r="A114" s="9" t="s">
        <v>246</v>
      </c>
    </row>
    <row r="115" spans="1:204" s="62" customFormat="1" ht="9.6" x14ac:dyDescent="0.2">
      <c r="A115" s="243" t="s">
        <v>247</v>
      </c>
      <c r="B115" s="243"/>
      <c r="C115" s="243"/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  <c r="AJ115" s="243"/>
      <c r="AK115" s="243"/>
      <c r="AL115" s="243"/>
      <c r="AM115" s="243"/>
      <c r="AN115" s="243"/>
      <c r="AO115" s="243"/>
      <c r="AP115" s="243"/>
      <c r="AQ115" s="243"/>
      <c r="AR115" s="243"/>
      <c r="AS115" s="243"/>
      <c r="AT115" s="243"/>
      <c r="AU115" s="243"/>
      <c r="AV115" s="243"/>
      <c r="AW115" s="243"/>
      <c r="AX115" s="243"/>
      <c r="AY115" s="243"/>
      <c r="AZ115" s="243"/>
      <c r="BA115" s="243"/>
      <c r="BB115" s="243"/>
      <c r="BC115" s="243"/>
      <c r="BD115" s="243"/>
      <c r="BE115" s="243"/>
      <c r="BF115" s="243"/>
      <c r="BG115" s="243"/>
      <c r="BH115" s="243"/>
      <c r="BI115" s="243"/>
      <c r="BJ115" s="243"/>
      <c r="BK115" s="243"/>
      <c r="BL115" s="243"/>
      <c r="BM115" s="243"/>
      <c r="BN115" s="243"/>
      <c r="BO115" s="243"/>
      <c r="BP115" s="243"/>
      <c r="BQ115" s="243"/>
      <c r="BR115" s="243"/>
      <c r="BS115" s="243"/>
      <c r="BT115" s="243"/>
      <c r="BU115" s="243"/>
      <c r="BV115" s="243"/>
      <c r="BW115" s="243"/>
      <c r="BX115" s="243"/>
      <c r="BY115" s="243"/>
      <c r="BZ115" s="243"/>
      <c r="CA115" s="243"/>
      <c r="CB115" s="243"/>
      <c r="CC115" s="243"/>
      <c r="CD115" s="243"/>
      <c r="CE115" s="243"/>
      <c r="CF115" s="243"/>
      <c r="CG115" s="243"/>
      <c r="CH115" s="243"/>
      <c r="CI115" s="243"/>
      <c r="CJ115" s="243"/>
      <c r="CK115" s="243"/>
      <c r="CL115" s="243"/>
      <c r="CM115" s="243"/>
      <c r="CN115" s="243"/>
      <c r="CO115" s="243"/>
      <c r="CP115" s="243"/>
      <c r="CQ115" s="243"/>
      <c r="CR115" s="243"/>
      <c r="CS115" s="243"/>
      <c r="CT115" s="243"/>
      <c r="CU115" s="243"/>
      <c r="CV115" s="243"/>
      <c r="CW115" s="243"/>
      <c r="CX115" s="243"/>
      <c r="CY115" s="243"/>
      <c r="CZ115" s="243"/>
      <c r="DA115" s="243"/>
      <c r="DB115" s="243"/>
      <c r="DC115" s="243"/>
      <c r="DD115" s="243"/>
      <c r="DE115" s="243"/>
      <c r="DF115" s="243"/>
      <c r="DG115" s="243"/>
      <c r="DH115" s="243"/>
      <c r="DI115" s="243"/>
      <c r="DJ115" s="243"/>
      <c r="DK115" s="243"/>
      <c r="DL115" s="243"/>
      <c r="DM115" s="243"/>
      <c r="DN115" s="243"/>
      <c r="DO115" s="243"/>
      <c r="DP115" s="243"/>
      <c r="DQ115" s="243"/>
      <c r="DR115" s="243"/>
      <c r="DS115" s="243"/>
      <c r="DT115" s="243"/>
      <c r="DU115" s="243"/>
      <c r="DV115" s="243"/>
      <c r="DW115" s="243"/>
      <c r="DX115" s="243"/>
      <c r="DY115" s="243"/>
      <c r="DZ115" s="243"/>
      <c r="EA115" s="243"/>
      <c r="EB115" s="243"/>
      <c r="EC115" s="243"/>
      <c r="ED115" s="243"/>
      <c r="EE115" s="243"/>
      <c r="EF115" s="243"/>
      <c r="EG115" s="243"/>
      <c r="EH115" s="243"/>
      <c r="EI115" s="243"/>
      <c r="EJ115" s="243"/>
      <c r="EK115" s="243"/>
      <c r="EL115" s="243"/>
      <c r="EM115" s="243"/>
      <c r="EN115" s="243"/>
      <c r="EO115" s="243"/>
      <c r="EP115" s="243"/>
      <c r="EQ115" s="243"/>
      <c r="ER115" s="243"/>
      <c r="ES115" s="243"/>
      <c r="ET115" s="243"/>
      <c r="EU115" s="243"/>
      <c r="EV115" s="243"/>
      <c r="EW115" s="243"/>
      <c r="EX115" s="243"/>
      <c r="EY115" s="243"/>
      <c r="EZ115" s="243"/>
      <c r="FA115" s="243"/>
      <c r="FB115" s="243"/>
      <c r="FC115" s="243"/>
      <c r="FD115" s="243"/>
      <c r="FE115" s="243"/>
      <c r="FF115" s="243"/>
      <c r="FG115" s="243"/>
      <c r="FH115" s="243"/>
      <c r="FI115" s="243"/>
      <c r="FJ115" s="243"/>
      <c r="FK115" s="243"/>
      <c r="FL115" s="243"/>
      <c r="FM115" s="243"/>
      <c r="FN115" s="243"/>
      <c r="FO115" s="243"/>
      <c r="FP115" s="243"/>
      <c r="FQ115" s="243"/>
      <c r="FR115" s="243"/>
      <c r="FS115" s="243"/>
      <c r="FT115" s="243"/>
      <c r="FU115" s="243"/>
      <c r="FV115" s="243"/>
      <c r="FW115" s="243"/>
      <c r="FX115" s="243"/>
      <c r="FY115" s="243"/>
      <c r="FZ115" s="243"/>
      <c r="GA115" s="243"/>
      <c r="GB115" s="243"/>
      <c r="GC115" s="243"/>
      <c r="GD115" s="243"/>
      <c r="GE115" s="243"/>
      <c r="GF115" s="243"/>
      <c r="GG115" s="243"/>
      <c r="GH115" s="243"/>
      <c r="GI115" s="243"/>
      <c r="GJ115" s="243"/>
      <c r="GK115" s="243"/>
      <c r="GL115" s="243"/>
      <c r="GM115" s="243"/>
      <c r="GN115" s="243"/>
      <c r="GO115" s="243"/>
      <c r="GP115" s="243"/>
      <c r="GQ115" s="243"/>
      <c r="GR115" s="243"/>
      <c r="GS115" s="243"/>
      <c r="GT115" s="243"/>
      <c r="GU115" s="243"/>
      <c r="GV115" s="243"/>
    </row>
    <row r="116" spans="1:204" ht="3" customHeight="1" x14ac:dyDescent="0.2"/>
  </sheetData>
  <mergeCells count="1037">
    <mergeCell ref="GJ93:GV93"/>
    <mergeCell ref="FW93:GI93"/>
    <mergeCell ref="GJ73:GV73"/>
    <mergeCell ref="FW72:GI72"/>
    <mergeCell ref="GJ67:GV67"/>
    <mergeCell ref="GJ66:GV66"/>
    <mergeCell ref="FW70:GI70"/>
    <mergeCell ref="DW70:EI70"/>
    <mergeCell ref="EJ70:EV70"/>
    <mergeCell ref="GJ70:GV70"/>
    <mergeCell ref="GJ60:GR60"/>
    <mergeCell ref="FW60:GI60"/>
    <mergeCell ref="GJ58:GR58"/>
    <mergeCell ref="GJ59:GR59"/>
    <mergeCell ref="DW92:EI92"/>
    <mergeCell ref="EW72:FI72"/>
    <mergeCell ref="GJ92:GV92"/>
    <mergeCell ref="DW77:EI77"/>
    <mergeCell ref="FW77:GI77"/>
    <mergeCell ref="DW71:EI71"/>
    <mergeCell ref="FJ70:FV70"/>
    <mergeCell ref="FJ72:FV72"/>
    <mergeCell ref="EJ76:EV76"/>
    <mergeCell ref="EW75:FI75"/>
    <mergeCell ref="DW76:EI76"/>
    <mergeCell ref="DW66:EI66"/>
    <mergeCell ref="DW72:EI72"/>
    <mergeCell ref="EW58:FI58"/>
    <mergeCell ref="FJ58:FV58"/>
    <mergeCell ref="DW65:EI65"/>
    <mergeCell ref="FW58:GI58"/>
    <mergeCell ref="EJ59:EV59"/>
    <mergeCell ref="DW38:EI38"/>
    <mergeCell ref="DW39:EI39"/>
    <mergeCell ref="DW55:EI55"/>
    <mergeCell ref="DW56:EI56"/>
    <mergeCell ref="FW56:GI56"/>
    <mergeCell ref="CS30:DE30"/>
    <mergeCell ref="CK24:CR24"/>
    <mergeCell ref="CS38:DE38"/>
    <mergeCell ref="CS39:DE39"/>
    <mergeCell ref="CS40:DE40"/>
    <mergeCell ref="FW29:GI29"/>
    <mergeCell ref="CS37:DE37"/>
    <mergeCell ref="DW33:EI33"/>
    <mergeCell ref="DJ31:DV31"/>
    <mergeCell ref="CS26:DE26"/>
    <mergeCell ref="EW26:FI26"/>
    <mergeCell ref="FJ28:FV28"/>
    <mergeCell ref="DW37:EI37"/>
    <mergeCell ref="EW34:FI34"/>
    <mergeCell ref="CS33:DE33"/>
    <mergeCell ref="CS36:DE36"/>
    <mergeCell ref="DW35:EI35"/>
    <mergeCell ref="CK53:CR53"/>
    <mergeCell ref="CK54:CR54"/>
    <mergeCell ref="BX33:CJ33"/>
    <mergeCell ref="B33:BO33"/>
    <mergeCell ref="B30:BO30"/>
    <mergeCell ref="BP30:BW30"/>
    <mergeCell ref="BX30:CJ30"/>
    <mergeCell ref="GJ56:GR56"/>
    <mergeCell ref="GJ57:GR57"/>
    <mergeCell ref="FW61:GI61"/>
    <mergeCell ref="GJ61:GV61"/>
    <mergeCell ref="FW62:GI62"/>
    <mergeCell ref="DW54:EI54"/>
    <mergeCell ref="EW57:FI57"/>
    <mergeCell ref="FJ57:FV57"/>
    <mergeCell ref="FW57:GI57"/>
    <mergeCell ref="GJ24:GS24"/>
    <mergeCell ref="EJ24:EV24"/>
    <mergeCell ref="EW24:FI24"/>
    <mergeCell ref="FW47:GI47"/>
    <mergeCell ref="FJ52:FV52"/>
    <mergeCell ref="FW52:GI52"/>
    <mergeCell ref="EJ53:EV53"/>
    <mergeCell ref="GJ51:GR51"/>
    <mergeCell ref="GJ52:GR52"/>
    <mergeCell ref="FJ34:FV34"/>
    <mergeCell ref="EW31:FI31"/>
    <mergeCell ref="FJ31:FV31"/>
    <mergeCell ref="EJ27:EV27"/>
    <mergeCell ref="EW28:FI28"/>
    <mergeCell ref="DW25:EI25"/>
    <mergeCell ref="FW25:GI25"/>
    <mergeCell ref="FJ25:FV25"/>
    <mergeCell ref="GJ32:GV32"/>
    <mergeCell ref="DW30:EI30"/>
    <mergeCell ref="DW29:EI29"/>
    <mergeCell ref="FW53:GI53"/>
    <mergeCell ref="DW53:EI53"/>
    <mergeCell ref="FW24:GI24"/>
    <mergeCell ref="GJ22:GR22"/>
    <mergeCell ref="DW21:EI21"/>
    <mergeCell ref="DW22:EI22"/>
    <mergeCell ref="EJ21:EV21"/>
    <mergeCell ref="GJ34:GV34"/>
    <mergeCell ref="EW48:FI48"/>
    <mergeCell ref="DW51:EI51"/>
    <mergeCell ref="DW52:EI52"/>
    <mergeCell ref="EJ51:EV51"/>
    <mergeCell ref="EW51:FI51"/>
    <mergeCell ref="FJ51:FV51"/>
    <mergeCell ref="FW51:GI51"/>
    <mergeCell ref="EJ52:EV52"/>
    <mergeCell ref="EW52:FI52"/>
    <mergeCell ref="GJ23:GV23"/>
    <mergeCell ref="EW21:FI21"/>
    <mergeCell ref="EW30:FI30"/>
    <mergeCell ref="DW24:EI24"/>
    <mergeCell ref="GJ40:GT40"/>
    <mergeCell ref="FW40:GI40"/>
    <mergeCell ref="GJ29:GS29"/>
    <mergeCell ref="GJ30:GS30"/>
    <mergeCell ref="FW30:GI30"/>
    <mergeCell ref="FW23:GI23"/>
    <mergeCell ref="FJ44:FV44"/>
    <mergeCell ref="EW46:FI46"/>
    <mergeCell ref="FJ46:FV46"/>
    <mergeCell ref="B27:BO27"/>
    <mergeCell ref="B32:BO32"/>
    <mergeCell ref="B29:BO29"/>
    <mergeCell ref="B31:BO31"/>
    <mergeCell ref="B28:BO28"/>
    <mergeCell ref="BP29:BW29"/>
    <mergeCell ref="BX26:CJ26"/>
    <mergeCell ref="BX32:CJ32"/>
    <mergeCell ref="BP27:BW27"/>
    <mergeCell ref="BX27:CJ27"/>
    <mergeCell ref="BX29:CJ29"/>
    <mergeCell ref="BX31:CJ31"/>
    <mergeCell ref="BP28:BW28"/>
    <mergeCell ref="A16:BO16"/>
    <mergeCell ref="BP16:BW16"/>
    <mergeCell ref="BP11:BW15"/>
    <mergeCell ref="A11:BO15"/>
    <mergeCell ref="BX28:CJ28"/>
    <mergeCell ref="BP26:BW26"/>
    <mergeCell ref="BP25:BW25"/>
    <mergeCell ref="BP32:BW32"/>
    <mergeCell ref="B24:BO24"/>
    <mergeCell ref="B25:BO25"/>
    <mergeCell ref="BP24:BW24"/>
    <mergeCell ref="FW22:GI22"/>
    <mergeCell ref="EJ23:EV23"/>
    <mergeCell ref="BX17:CJ17"/>
    <mergeCell ref="CS17:DE17"/>
    <mergeCell ref="DW17:EI17"/>
    <mergeCell ref="FW17:GI17"/>
    <mergeCell ref="A19:BO19"/>
    <mergeCell ref="BX21:CJ21"/>
    <mergeCell ref="BX22:CJ22"/>
    <mergeCell ref="BP23:BW23"/>
    <mergeCell ref="BX23:CJ23"/>
    <mergeCell ref="CS22:DE22"/>
    <mergeCell ref="BP21:BW21"/>
    <mergeCell ref="BP22:BW22"/>
    <mergeCell ref="B20:BO20"/>
    <mergeCell ref="B21:BO21"/>
    <mergeCell ref="B22:BO22"/>
    <mergeCell ref="B23:BO23"/>
    <mergeCell ref="A17:BO17"/>
    <mergeCell ref="BP17:BW17"/>
    <mergeCell ref="CS21:DE21"/>
    <mergeCell ref="DJ21:DV21"/>
    <mergeCell ref="DJ22:DV22"/>
    <mergeCell ref="DJ23:DV23"/>
    <mergeCell ref="DW20:EI20"/>
    <mergeCell ref="FW20:GI20"/>
    <mergeCell ref="FW21:GI21"/>
    <mergeCell ref="CK20:CR20"/>
    <mergeCell ref="CK21:CR21"/>
    <mergeCell ref="CK22:CR22"/>
    <mergeCell ref="CK23:CR23"/>
    <mergeCell ref="DW12:GS12"/>
    <mergeCell ref="A18:BO18"/>
    <mergeCell ref="BP18:BW18"/>
    <mergeCell ref="BX18:CJ18"/>
    <mergeCell ref="BX16:CJ16"/>
    <mergeCell ref="CS16:DE16"/>
    <mergeCell ref="DW16:EI16"/>
    <mergeCell ref="GJ14:GV15"/>
    <mergeCell ref="BX11:CJ15"/>
    <mergeCell ref="GJ21:GR21"/>
    <mergeCell ref="BP20:BW20"/>
    <mergeCell ref="BX20:CJ20"/>
    <mergeCell ref="CS20:DE20"/>
    <mergeCell ref="GJ18:GV18"/>
    <mergeCell ref="GJ16:GV16"/>
    <mergeCell ref="A8:GS8"/>
    <mergeCell ref="DW18:EI18"/>
    <mergeCell ref="FW18:GI18"/>
    <mergeCell ref="CS11:GS11"/>
    <mergeCell ref="GJ19:GV19"/>
    <mergeCell ref="CS18:DE18"/>
    <mergeCell ref="CK11:CR15"/>
    <mergeCell ref="CS12:DE15"/>
    <mergeCell ref="EW18:FI18"/>
    <mergeCell ref="FJ18:FV18"/>
    <mergeCell ref="CK18:CR18"/>
    <mergeCell ref="CK19:CR19"/>
    <mergeCell ref="DF12:DI12"/>
    <mergeCell ref="EW19:FI19"/>
    <mergeCell ref="DF13:DF15"/>
    <mergeCell ref="DG13:DH14"/>
    <mergeCell ref="DI13:DI15"/>
    <mergeCell ref="GJ28:GV28"/>
    <mergeCell ref="DB1:GV1"/>
    <mergeCell ref="DB5:GV5"/>
    <mergeCell ref="DB2:GV2"/>
    <mergeCell ref="DB3:GV3"/>
    <mergeCell ref="FJ21:FV21"/>
    <mergeCell ref="FJ22:FV22"/>
    <mergeCell ref="FW16:GI16"/>
    <mergeCell ref="CK27:CR27"/>
    <mergeCell ref="EW22:FI22"/>
    <mergeCell ref="DW23:EI23"/>
    <mergeCell ref="EJ22:EV22"/>
    <mergeCell ref="CS23:DE23"/>
    <mergeCell ref="CS29:DE29"/>
    <mergeCell ref="CS31:DE31"/>
    <mergeCell ref="FJ27:FV27"/>
    <mergeCell ref="BX25:CJ25"/>
    <mergeCell ref="A9:GV9"/>
    <mergeCell ref="BP19:BW19"/>
    <mergeCell ref="BX19:CJ19"/>
    <mergeCell ref="CS19:DE19"/>
    <mergeCell ref="DW19:EI19"/>
    <mergeCell ref="FW19:GI19"/>
    <mergeCell ref="FJ24:FV24"/>
    <mergeCell ref="GJ20:GV20"/>
    <mergeCell ref="DJ30:DV30"/>
    <mergeCell ref="DJ12:DV15"/>
    <mergeCell ref="DJ16:DV16"/>
    <mergeCell ref="DJ17:DV17"/>
    <mergeCell ref="DJ18:DV18"/>
    <mergeCell ref="DJ19:DV19"/>
    <mergeCell ref="DJ20:DV20"/>
    <mergeCell ref="GJ39:GS39"/>
    <mergeCell ref="FW37:GI37"/>
    <mergeCell ref="FW38:GI38"/>
    <mergeCell ref="FW39:GI39"/>
    <mergeCell ref="CS35:DE35"/>
    <mergeCell ref="FW33:GI33"/>
    <mergeCell ref="GJ33:GS33"/>
    <mergeCell ref="GJ36:GS36"/>
    <mergeCell ref="GJ37:GS37"/>
    <mergeCell ref="DW34:EI34"/>
    <mergeCell ref="CK25:CR25"/>
    <mergeCell ref="CK26:CR26"/>
    <mergeCell ref="GJ27:GV27"/>
    <mergeCell ref="FW27:GI27"/>
    <mergeCell ref="FJ26:FV26"/>
    <mergeCell ref="EW27:FI27"/>
    <mergeCell ref="FW28:GI28"/>
    <mergeCell ref="GJ25:GV25"/>
    <mergeCell ref="CS25:DE25"/>
    <mergeCell ref="CS28:DE28"/>
    <mergeCell ref="EJ28:EV28"/>
    <mergeCell ref="DW27:EI27"/>
    <mergeCell ref="CS27:DE27"/>
    <mergeCell ref="DW28:EI28"/>
    <mergeCell ref="DW26:EI26"/>
    <mergeCell ref="FW26:GI26"/>
    <mergeCell ref="GJ26:GV26"/>
    <mergeCell ref="EW33:FI33"/>
    <mergeCell ref="FW36:GI36"/>
    <mergeCell ref="FW35:GI35"/>
    <mergeCell ref="FW34:GI34"/>
    <mergeCell ref="GJ35:GV35"/>
    <mergeCell ref="GJ38:GS38"/>
    <mergeCell ref="CS32:DE32"/>
    <mergeCell ref="EJ31:EV31"/>
    <mergeCell ref="FJ32:FV32"/>
    <mergeCell ref="DW31:EI31"/>
    <mergeCell ref="FW31:GI31"/>
    <mergeCell ref="GJ31:GV31"/>
    <mergeCell ref="EJ32:EV32"/>
    <mergeCell ref="FW32:GI32"/>
    <mergeCell ref="GJ44:GV44"/>
    <mergeCell ref="BP44:BW44"/>
    <mergeCell ref="B43:BO43"/>
    <mergeCell ref="FW41:GI41"/>
    <mergeCell ref="BP42:BW42"/>
    <mergeCell ref="CS42:DE42"/>
    <mergeCell ref="GJ45:GV45"/>
    <mergeCell ref="DJ42:DV42"/>
    <mergeCell ref="DJ43:DV43"/>
    <mergeCell ref="DW42:EI42"/>
    <mergeCell ref="DW43:EI43"/>
    <mergeCell ref="FW42:GI42"/>
    <mergeCell ref="FW43:GI43"/>
    <mergeCell ref="GJ42:GV42"/>
    <mergeCell ref="GJ41:GV41"/>
    <mergeCell ref="DW41:EI41"/>
    <mergeCell ref="B38:BO38"/>
    <mergeCell ref="B41:BO41"/>
    <mergeCell ref="B42:BO42"/>
    <mergeCell ref="FJ33:FV33"/>
    <mergeCell ref="FJ36:FV36"/>
    <mergeCell ref="EW32:FI32"/>
    <mergeCell ref="EJ34:EV34"/>
    <mergeCell ref="BX43:CJ43"/>
    <mergeCell ref="EJ46:EV46"/>
    <mergeCell ref="EW44:FI44"/>
    <mergeCell ref="DW44:EI44"/>
    <mergeCell ref="FW44:GI44"/>
    <mergeCell ref="BP47:BW47"/>
    <mergeCell ref="FJ47:FV47"/>
    <mergeCell ref="BX44:CJ44"/>
    <mergeCell ref="CS44:DE44"/>
    <mergeCell ref="DW48:EI48"/>
    <mergeCell ref="CK45:CR45"/>
    <mergeCell ref="CK46:CR46"/>
    <mergeCell ref="CK47:CR47"/>
    <mergeCell ref="GJ48:GV48"/>
    <mergeCell ref="A47:BO47"/>
    <mergeCell ref="EW47:FI47"/>
    <mergeCell ref="B44:BO44"/>
    <mergeCell ref="BP49:BW49"/>
    <mergeCell ref="BX49:CJ49"/>
    <mergeCell ref="BP50:BW50"/>
    <mergeCell ref="BX50:CJ50"/>
    <mergeCell ref="FW46:GI46"/>
    <mergeCell ref="GJ46:GV46"/>
    <mergeCell ref="BP46:BW46"/>
    <mergeCell ref="BX46:CJ46"/>
    <mergeCell ref="CS46:DE46"/>
    <mergeCell ref="GJ49:GV49"/>
    <mergeCell ref="CS50:DE50"/>
    <mergeCell ref="BX51:CJ51"/>
    <mergeCell ref="DW45:EI45"/>
    <mergeCell ref="EJ45:EV45"/>
    <mergeCell ref="EW45:FI45"/>
    <mergeCell ref="B46:BO46"/>
    <mergeCell ref="BX47:CJ47"/>
    <mergeCell ref="CS47:DE47"/>
    <mergeCell ref="DW47:EI47"/>
    <mergeCell ref="DJ46:DV46"/>
    <mergeCell ref="DJ47:DV47"/>
    <mergeCell ref="DJ48:DV48"/>
    <mergeCell ref="FJ48:FV48"/>
    <mergeCell ref="DW46:EI46"/>
    <mergeCell ref="B45:BO45"/>
    <mergeCell ref="A48:BO48"/>
    <mergeCell ref="BP48:BW48"/>
    <mergeCell ref="FW48:GI48"/>
    <mergeCell ref="B100:BO100"/>
    <mergeCell ref="BP56:BW56"/>
    <mergeCell ref="BX56:CJ56"/>
    <mergeCell ref="CS56:DE56"/>
    <mergeCell ref="B52:BO52"/>
    <mergeCell ref="BP52:BW52"/>
    <mergeCell ref="BX52:CJ52"/>
    <mergeCell ref="CS52:DE52"/>
    <mergeCell ref="B54:BO54"/>
    <mergeCell ref="BP54:BW54"/>
    <mergeCell ref="B96:BO96"/>
    <mergeCell ref="BX54:CJ54"/>
    <mergeCell ref="BX53:CJ53"/>
    <mergeCell ref="B75:BO75"/>
    <mergeCell ref="CK70:CR70"/>
    <mergeCell ref="B97:BO97"/>
    <mergeCell ref="BX97:CJ97"/>
    <mergeCell ref="CS97:DE97"/>
    <mergeCell ref="B64:BO64"/>
    <mergeCell ref="B59:BO59"/>
    <mergeCell ref="BP86:BW86"/>
    <mergeCell ref="BX86:CJ86"/>
    <mergeCell ref="B85:BO85"/>
    <mergeCell ref="B87:BO87"/>
    <mergeCell ref="B53:BO53"/>
    <mergeCell ref="CS53:DE53"/>
    <mergeCell ref="B99:BO99"/>
    <mergeCell ref="B58:BO58"/>
    <mergeCell ref="BP58:BW58"/>
    <mergeCell ref="BX58:CJ58"/>
    <mergeCell ref="CS58:DE58"/>
    <mergeCell ref="B71:BO71"/>
    <mergeCell ref="B70:BO70"/>
    <mergeCell ref="BP70:BW70"/>
    <mergeCell ref="BX70:CJ70"/>
    <mergeCell ref="A62:BO62"/>
    <mergeCell ref="B63:BO63"/>
    <mergeCell ref="B90:BO90"/>
    <mergeCell ref="CS73:DE73"/>
    <mergeCell ref="B68:BO68"/>
    <mergeCell ref="B76:BO76"/>
    <mergeCell ref="B72:BO72"/>
    <mergeCell ref="B73:BO73"/>
    <mergeCell ref="B74:BO74"/>
    <mergeCell ref="B65:BO65"/>
    <mergeCell ref="BP59:BW59"/>
    <mergeCell ref="BX59:CJ59"/>
    <mergeCell ref="CS59:DE59"/>
    <mergeCell ref="CS90:DE90"/>
    <mergeCell ref="BX79:CJ79"/>
    <mergeCell ref="B66:BO66"/>
    <mergeCell ref="BP78:BW78"/>
    <mergeCell ref="BX78:CJ78"/>
    <mergeCell ref="BX73:CJ73"/>
    <mergeCell ref="CS70:DE70"/>
    <mergeCell ref="BP71:BW71"/>
    <mergeCell ref="BX71:CJ71"/>
    <mergeCell ref="CS71:DE71"/>
    <mergeCell ref="B69:BO69"/>
    <mergeCell ref="B77:BO77"/>
    <mergeCell ref="B84:BO84"/>
    <mergeCell ref="BP84:BW84"/>
    <mergeCell ref="DJ70:DV70"/>
    <mergeCell ref="DJ71:DV71"/>
    <mergeCell ref="BP60:BW60"/>
    <mergeCell ref="BX60:CJ60"/>
    <mergeCell ref="CS60:DE60"/>
    <mergeCell ref="DJ65:DV65"/>
    <mergeCell ref="DW60:EI60"/>
    <mergeCell ref="EJ63:EV63"/>
    <mergeCell ref="EW63:FI63"/>
    <mergeCell ref="FJ63:FV63"/>
    <mergeCell ref="EJ65:EV65"/>
    <mergeCell ref="DJ60:DV60"/>
    <mergeCell ref="GJ68:GV68"/>
    <mergeCell ref="GJ63:GV63"/>
    <mergeCell ref="CS64:DE64"/>
    <mergeCell ref="DW64:EI64"/>
    <mergeCell ref="EJ64:EV64"/>
    <mergeCell ref="EW64:FI64"/>
    <mergeCell ref="FJ64:FV64"/>
    <mergeCell ref="EJ66:EV66"/>
    <mergeCell ref="GJ71:GV71"/>
    <mergeCell ref="EJ60:EV60"/>
    <mergeCell ref="EW60:FI60"/>
    <mergeCell ref="FJ60:FV60"/>
    <mergeCell ref="EW70:FI70"/>
    <mergeCell ref="BP69:BW69"/>
    <mergeCell ref="BX69:CJ69"/>
    <mergeCell ref="CS69:DE69"/>
    <mergeCell ref="EW71:FI71"/>
    <mergeCell ref="FJ71:FV71"/>
    <mergeCell ref="EJ61:EV61"/>
    <mergeCell ref="FW59:GI59"/>
    <mergeCell ref="EJ56:EV56"/>
    <mergeCell ref="EW56:FI56"/>
    <mergeCell ref="FJ56:FV56"/>
    <mergeCell ref="DW49:EI49"/>
    <mergeCell ref="EW50:FI50"/>
    <mergeCell ref="FJ50:FV50"/>
    <mergeCell ref="FW49:GI49"/>
    <mergeCell ref="DW50:EI50"/>
    <mergeCell ref="EJ54:EV54"/>
    <mergeCell ref="EW54:FI54"/>
    <mergeCell ref="FJ54:FV54"/>
    <mergeCell ref="FW54:GI54"/>
    <mergeCell ref="EJ57:EV57"/>
    <mergeCell ref="EW55:FI55"/>
    <mergeCell ref="FJ55:FV55"/>
    <mergeCell ref="FW55:GI55"/>
    <mergeCell ref="EW53:FI53"/>
    <mergeCell ref="FJ53:FV53"/>
    <mergeCell ref="EJ58:EV58"/>
    <mergeCell ref="EJ55:EV55"/>
    <mergeCell ref="GJ72:GV72"/>
    <mergeCell ref="GJ43:GV43"/>
    <mergeCell ref="FJ45:FV45"/>
    <mergeCell ref="CK33:CR33"/>
    <mergeCell ref="CK34:CR34"/>
    <mergeCell ref="CK35:CR35"/>
    <mergeCell ref="CK36:CR36"/>
    <mergeCell ref="CS45:DE45"/>
    <mergeCell ref="DW62:EI62"/>
    <mergeCell ref="EW62:FI62"/>
    <mergeCell ref="EW66:FI66"/>
    <mergeCell ref="EJ44:EV44"/>
    <mergeCell ref="GJ47:GV47"/>
    <mergeCell ref="CS48:DE48"/>
    <mergeCell ref="GJ53:GR53"/>
    <mergeCell ref="CS51:DE51"/>
    <mergeCell ref="GJ54:GR54"/>
    <mergeCell ref="GJ55:GR55"/>
    <mergeCell ref="FW50:GI50"/>
    <mergeCell ref="GJ50:GV50"/>
    <mergeCell ref="CS49:DE49"/>
    <mergeCell ref="FJ69:FV69"/>
    <mergeCell ref="FW69:GI69"/>
    <mergeCell ref="GJ69:GV69"/>
    <mergeCell ref="FW65:GI65"/>
    <mergeCell ref="GJ65:GV65"/>
    <mergeCell ref="EW65:FI65"/>
    <mergeCell ref="GJ62:GV62"/>
    <mergeCell ref="FJ62:FV62"/>
    <mergeCell ref="FW67:GI67"/>
    <mergeCell ref="FJ68:FV68"/>
    <mergeCell ref="FW68:GI68"/>
    <mergeCell ref="DW61:EI61"/>
    <mergeCell ref="CS61:DE61"/>
    <mergeCell ref="FW64:GI64"/>
    <mergeCell ref="GJ64:GV64"/>
    <mergeCell ref="EW68:FI68"/>
    <mergeCell ref="BP61:BW61"/>
    <mergeCell ref="BP62:BW62"/>
    <mergeCell ref="BX62:CJ62"/>
    <mergeCell ref="CS62:DE62"/>
    <mergeCell ref="EJ62:EV62"/>
    <mergeCell ref="DW69:EI69"/>
    <mergeCell ref="EJ69:EV69"/>
    <mergeCell ref="EW69:FI69"/>
    <mergeCell ref="BP65:BW65"/>
    <mergeCell ref="BX65:CJ65"/>
    <mergeCell ref="FJ66:FV66"/>
    <mergeCell ref="FJ65:FV65"/>
    <mergeCell ref="DJ66:DV66"/>
    <mergeCell ref="DJ67:DV67"/>
    <mergeCell ref="DJ68:DV68"/>
    <mergeCell ref="FW66:GI66"/>
    <mergeCell ref="BP63:BW63"/>
    <mergeCell ref="BX63:CJ63"/>
    <mergeCell ref="BX61:CJ61"/>
    <mergeCell ref="DJ69:DV69"/>
    <mergeCell ref="DW89:EI89"/>
    <mergeCell ref="EW78:FI78"/>
    <mergeCell ref="EW84:FI84"/>
    <mergeCell ref="EW85:FI85"/>
    <mergeCell ref="EW86:FI86"/>
    <mergeCell ref="EW87:FI87"/>
    <mergeCell ref="EW88:FI88"/>
    <mergeCell ref="EW89:FI89"/>
    <mergeCell ref="BP72:BW72"/>
    <mergeCell ref="BX72:CJ72"/>
    <mergeCell ref="CS74:DE74"/>
    <mergeCell ref="DW73:EI73"/>
    <mergeCell ref="DJ72:DV72"/>
    <mergeCell ref="EJ72:EV72"/>
    <mergeCell ref="CS72:DE72"/>
    <mergeCell ref="EJ77:EV77"/>
    <mergeCell ref="EW77:FI77"/>
    <mergeCell ref="DW87:EI87"/>
    <mergeCell ref="BP79:BW79"/>
    <mergeCell ref="GJ91:GV91"/>
    <mergeCell ref="FW90:GI90"/>
    <mergeCell ref="GJ90:GV90"/>
    <mergeCell ref="DW84:EI84"/>
    <mergeCell ref="DW85:EI85"/>
    <mergeCell ref="DW86:EI86"/>
    <mergeCell ref="FW73:GI73"/>
    <mergeCell ref="EJ73:EV73"/>
    <mergeCell ref="EJ74:EV74"/>
    <mergeCell ref="EW73:FI73"/>
    <mergeCell ref="FJ73:FV73"/>
    <mergeCell ref="FJ74:FV74"/>
    <mergeCell ref="GJ75:GV75"/>
    <mergeCell ref="BP75:BW75"/>
    <mergeCell ref="BX75:CJ75"/>
    <mergeCell ref="CS75:DE75"/>
    <mergeCell ref="DW74:EI74"/>
    <mergeCell ref="FW74:GI74"/>
    <mergeCell ref="GJ74:GV74"/>
    <mergeCell ref="EW74:FI74"/>
    <mergeCell ref="BP74:BW74"/>
    <mergeCell ref="BX74:CJ74"/>
    <mergeCell ref="DW75:EI75"/>
    <mergeCell ref="FW75:GI75"/>
    <mergeCell ref="EJ75:EV75"/>
    <mergeCell ref="DJ73:DV73"/>
    <mergeCell ref="DJ74:DV74"/>
    <mergeCell ref="DJ75:DV75"/>
    <mergeCell ref="FJ75:FV75"/>
    <mergeCell ref="DW90:EI90"/>
    <mergeCell ref="FJ76:FV76"/>
    <mergeCell ref="EJ91:EV91"/>
    <mergeCell ref="CK55:CR55"/>
    <mergeCell ref="CK56:CR56"/>
    <mergeCell ref="BP53:BW53"/>
    <mergeCell ref="BP67:BW67"/>
    <mergeCell ref="BX67:CJ67"/>
    <mergeCell ref="CS67:DE67"/>
    <mergeCell ref="BP73:BW73"/>
    <mergeCell ref="BP68:BW68"/>
    <mergeCell ref="BP64:BW64"/>
    <mergeCell ref="BX64:CJ64"/>
    <mergeCell ref="CK64:CR64"/>
    <mergeCell ref="CK65:CR65"/>
    <mergeCell ref="GJ76:GV76"/>
    <mergeCell ref="GJ94:GV94"/>
    <mergeCell ref="FJ94:FV94"/>
    <mergeCell ref="DW96:EI96"/>
    <mergeCell ref="FW96:GI96"/>
    <mergeCell ref="GJ77:GV77"/>
    <mergeCell ref="DW78:EI78"/>
    <mergeCell ref="BP55:BW55"/>
    <mergeCell ref="BX55:CJ55"/>
    <mergeCell ref="FW91:GI91"/>
    <mergeCell ref="EW76:FI76"/>
    <mergeCell ref="BX68:CJ68"/>
    <mergeCell ref="CS68:DE68"/>
    <mergeCell ref="BX66:CJ66"/>
    <mergeCell ref="CS66:DE66"/>
    <mergeCell ref="DW91:EI91"/>
    <mergeCell ref="BX94:CJ94"/>
    <mergeCell ref="CS94:DE94"/>
    <mergeCell ref="EJ94:EV94"/>
    <mergeCell ref="DW94:EI94"/>
    <mergeCell ref="GJ99:GV99"/>
    <mergeCell ref="EW99:FI99"/>
    <mergeCell ref="BP99:BW99"/>
    <mergeCell ref="BX99:CJ99"/>
    <mergeCell ref="CS99:DE99"/>
    <mergeCell ref="EJ99:EV99"/>
    <mergeCell ref="FJ99:FV99"/>
    <mergeCell ref="DJ99:DV99"/>
    <mergeCell ref="FW99:GI99"/>
    <mergeCell ref="CS89:DE89"/>
    <mergeCell ref="EJ79:EV79"/>
    <mergeCell ref="EJ85:EV85"/>
    <mergeCell ref="EJ86:EV86"/>
    <mergeCell ref="EJ87:EV87"/>
    <mergeCell ref="EJ88:EV88"/>
    <mergeCell ref="EJ89:EV89"/>
    <mergeCell ref="FJ86:FV86"/>
    <mergeCell ref="FJ87:FV87"/>
    <mergeCell ref="FJ88:FV88"/>
    <mergeCell ref="BX84:CJ84"/>
    <mergeCell ref="FJ85:FV85"/>
    <mergeCell ref="BP92:BW92"/>
    <mergeCell ref="BX92:CJ92"/>
    <mergeCell ref="CS92:DE92"/>
    <mergeCell ref="CS88:DE88"/>
    <mergeCell ref="BP90:BW90"/>
    <mergeCell ref="GJ96:GV96"/>
    <mergeCell ref="BP96:BW96"/>
    <mergeCell ref="FJ96:FV96"/>
    <mergeCell ref="FJ97:FV97"/>
    <mergeCell ref="FJ89:FV89"/>
    <mergeCell ref="DW79:EI79"/>
    <mergeCell ref="GJ97:GV97"/>
    <mergeCell ref="EW97:FI97"/>
    <mergeCell ref="BP97:BW97"/>
    <mergeCell ref="A98:BO98"/>
    <mergeCell ref="EW98:FI98"/>
    <mergeCell ref="BP98:BW98"/>
    <mergeCell ref="BX98:CJ98"/>
    <mergeCell ref="CS98:DE98"/>
    <mergeCell ref="EJ98:EV98"/>
    <mergeCell ref="DJ98:DV98"/>
    <mergeCell ref="EJ96:EV96"/>
    <mergeCell ref="B95:BO95"/>
    <mergeCell ref="DW95:EI95"/>
    <mergeCell ref="EJ95:EV95"/>
    <mergeCell ref="EW95:FI95"/>
    <mergeCell ref="FJ95:FV95"/>
    <mergeCell ref="FW95:GI95"/>
    <mergeCell ref="GJ95:GV95"/>
    <mergeCell ref="FW98:GI98"/>
    <mergeCell ref="GJ98:GV98"/>
    <mergeCell ref="FJ98:FV98"/>
    <mergeCell ref="B92:BO92"/>
    <mergeCell ref="B78:BO78"/>
    <mergeCell ref="B79:BO79"/>
    <mergeCell ref="FJ92:FV92"/>
    <mergeCell ref="A115:GV115"/>
    <mergeCell ref="A109:GV109"/>
    <mergeCell ref="A111:GV111"/>
    <mergeCell ref="A112:GV112"/>
    <mergeCell ref="DW101:EI101"/>
    <mergeCell ref="FW101:GI101"/>
    <mergeCell ref="FW13:GV13"/>
    <mergeCell ref="DW14:EI15"/>
    <mergeCell ref="EJ14:EV15"/>
    <mergeCell ref="EJ16:EV16"/>
    <mergeCell ref="EJ17:EV17"/>
    <mergeCell ref="B67:BO67"/>
    <mergeCell ref="DW67:EI67"/>
    <mergeCell ref="EJ67:EV67"/>
    <mergeCell ref="EW67:FI67"/>
    <mergeCell ref="B57:BO57"/>
    <mergeCell ref="BP57:BW57"/>
    <mergeCell ref="BX57:CJ57"/>
    <mergeCell ref="FJ67:FV67"/>
    <mergeCell ref="CS65:DE65"/>
    <mergeCell ref="GJ100:GV100"/>
    <mergeCell ref="B51:BO51"/>
    <mergeCell ref="FW100:GI100"/>
    <mergeCell ref="EJ100:EV100"/>
    <mergeCell ref="EJ101:EV101"/>
    <mergeCell ref="EW100:FI100"/>
    <mergeCell ref="FJ100:FV100"/>
    <mergeCell ref="FJ101:FV101"/>
    <mergeCell ref="GJ101:GV101"/>
    <mergeCell ref="EW101:FI101"/>
    <mergeCell ref="BP101:BW101"/>
    <mergeCell ref="BX101:CJ101"/>
    <mergeCell ref="CK30:CR30"/>
    <mergeCell ref="CK39:CR39"/>
    <mergeCell ref="CK40:CR40"/>
    <mergeCell ref="DJ38:DV38"/>
    <mergeCell ref="DJ39:DV39"/>
    <mergeCell ref="DJ40:DV40"/>
    <mergeCell ref="DJ41:DV41"/>
    <mergeCell ref="DJ44:DV44"/>
    <mergeCell ref="DJ45:DV45"/>
    <mergeCell ref="CK31:CR31"/>
    <mergeCell ref="CK32:CR32"/>
    <mergeCell ref="CK41:CR41"/>
    <mergeCell ref="CK42:CR42"/>
    <mergeCell ref="CK43:CR43"/>
    <mergeCell ref="CK44:CR44"/>
    <mergeCell ref="CK48:CR48"/>
    <mergeCell ref="BX48:CJ48"/>
    <mergeCell ref="BP41:BW41"/>
    <mergeCell ref="BX41:CJ41"/>
    <mergeCell ref="CS41:DE41"/>
    <mergeCell ref="BP45:BW45"/>
    <mergeCell ref="BX45:CJ45"/>
    <mergeCell ref="BX42:CJ42"/>
    <mergeCell ref="BP43:BW43"/>
    <mergeCell ref="CS43:DE43"/>
    <mergeCell ref="CK37:CR37"/>
    <mergeCell ref="CK38:CR38"/>
    <mergeCell ref="BP31:BW31"/>
    <mergeCell ref="A101:BO101"/>
    <mergeCell ref="BP100:BW100"/>
    <mergeCell ref="BX100:CJ100"/>
    <mergeCell ref="CS100:DE100"/>
    <mergeCell ref="BP76:BW76"/>
    <mergeCell ref="BX76:CJ76"/>
    <mergeCell ref="CS76:DE76"/>
    <mergeCell ref="B93:BO93"/>
    <mergeCell ref="BP93:BW93"/>
    <mergeCell ref="BX93:CJ93"/>
    <mergeCell ref="CS93:DE93"/>
    <mergeCell ref="B91:BO91"/>
    <mergeCell ref="BP91:BW91"/>
    <mergeCell ref="BX91:CJ91"/>
    <mergeCell ref="CS91:DE91"/>
    <mergeCell ref="BX96:CJ96"/>
    <mergeCell ref="CS96:DE96"/>
    <mergeCell ref="BP94:BW94"/>
    <mergeCell ref="B89:BO89"/>
    <mergeCell ref="BP89:BW89"/>
    <mergeCell ref="CK84:CR84"/>
    <mergeCell ref="BP85:BW85"/>
    <mergeCell ref="BX85:CJ85"/>
    <mergeCell ref="B86:BO86"/>
    <mergeCell ref="CS101:DE101"/>
    <mergeCell ref="CK101:CR101"/>
    <mergeCell ref="BP95:BW95"/>
    <mergeCell ref="BX95:CJ95"/>
    <mergeCell ref="CS95:DE95"/>
    <mergeCell ref="BP77:BW77"/>
    <mergeCell ref="BX77:CJ77"/>
    <mergeCell ref="CS77:DE77"/>
    <mergeCell ref="EW61:FI61"/>
    <mergeCell ref="FJ61:FV61"/>
    <mergeCell ref="EW16:FI16"/>
    <mergeCell ref="FJ16:FV16"/>
    <mergeCell ref="EJ47:EV47"/>
    <mergeCell ref="EW23:FI23"/>
    <mergeCell ref="FJ23:FV23"/>
    <mergeCell ref="EW25:FI25"/>
    <mergeCell ref="FJ19:FV19"/>
    <mergeCell ref="EW20:FI20"/>
    <mergeCell ref="FJ20:FV20"/>
    <mergeCell ref="FJ41:FV41"/>
    <mergeCell ref="EJ41:EV41"/>
    <mergeCell ref="EW41:FI41"/>
    <mergeCell ref="EJ25:EV25"/>
    <mergeCell ref="EJ26:EV26"/>
    <mergeCell ref="EJ30:EV30"/>
    <mergeCell ref="EJ33:EV33"/>
    <mergeCell ref="EJ42:EV42"/>
    <mergeCell ref="EJ43:EV43"/>
    <mergeCell ref="EW42:FI42"/>
    <mergeCell ref="EW43:FI43"/>
    <mergeCell ref="EJ37:EV37"/>
    <mergeCell ref="EJ40:EV40"/>
    <mergeCell ref="EW40:FI40"/>
    <mergeCell ref="FJ38:FV38"/>
    <mergeCell ref="EW59:FI59"/>
    <mergeCell ref="FJ59:FV59"/>
    <mergeCell ref="EW17:FI17"/>
    <mergeCell ref="FJ17:FV17"/>
    <mergeCell ref="A94:BO94"/>
    <mergeCell ref="EW94:FI94"/>
    <mergeCell ref="B35:BO35"/>
    <mergeCell ref="BP35:BW35"/>
    <mergeCell ref="B34:BO34"/>
    <mergeCell ref="B60:BO60"/>
    <mergeCell ref="B61:BO61"/>
    <mergeCell ref="EJ92:EV92"/>
    <mergeCell ref="EW92:FI92"/>
    <mergeCell ref="EW79:FI79"/>
    <mergeCell ref="B56:BO56"/>
    <mergeCell ref="EW91:FI91"/>
    <mergeCell ref="EJ36:EV36"/>
    <mergeCell ref="EW36:FI36"/>
    <mergeCell ref="EW35:FI35"/>
    <mergeCell ref="CS63:DE63"/>
    <mergeCell ref="BP38:BW38"/>
    <mergeCell ref="BX38:CJ38"/>
    <mergeCell ref="B39:BO39"/>
    <mergeCell ref="BP39:BW39"/>
    <mergeCell ref="BX39:CJ39"/>
    <mergeCell ref="CS57:DE57"/>
    <mergeCell ref="EW49:FI49"/>
    <mergeCell ref="DW40:EI40"/>
    <mergeCell ref="B49:BO49"/>
    <mergeCell ref="B50:BO50"/>
    <mergeCell ref="BP51:BW51"/>
    <mergeCell ref="BP66:BW66"/>
    <mergeCell ref="CK75:CR75"/>
    <mergeCell ref="CS54:DE54"/>
    <mergeCell ref="BP34:BW34"/>
    <mergeCell ref="BX34:CJ34"/>
    <mergeCell ref="BX89:CJ89"/>
    <mergeCell ref="CK78:CR78"/>
    <mergeCell ref="CK79:CR79"/>
    <mergeCell ref="FW63:GI63"/>
    <mergeCell ref="EJ90:EV90"/>
    <mergeCell ref="EW90:FI90"/>
    <mergeCell ref="BP33:BW33"/>
    <mergeCell ref="FJ91:FV91"/>
    <mergeCell ref="FJ77:FV77"/>
    <mergeCell ref="FJ79:FV79"/>
    <mergeCell ref="BP87:BW87"/>
    <mergeCell ref="B88:BO88"/>
    <mergeCell ref="BP88:BW88"/>
    <mergeCell ref="CK88:CR88"/>
    <mergeCell ref="BX88:CJ88"/>
    <mergeCell ref="CK67:CR67"/>
    <mergeCell ref="CK68:CR68"/>
    <mergeCell ref="CK69:CR69"/>
    <mergeCell ref="CK71:CR71"/>
    <mergeCell ref="CK72:CR72"/>
    <mergeCell ref="CK73:CR73"/>
    <mergeCell ref="CK86:CR86"/>
    <mergeCell ref="CK74:CR74"/>
    <mergeCell ref="CK77:CR77"/>
    <mergeCell ref="B40:BO40"/>
    <mergeCell ref="BP40:BW40"/>
    <mergeCell ref="BX40:CJ40"/>
    <mergeCell ref="BP36:BW36"/>
    <mergeCell ref="BX35:CJ35"/>
    <mergeCell ref="BX36:CJ36"/>
    <mergeCell ref="B36:BO36"/>
    <mergeCell ref="B37:BO37"/>
    <mergeCell ref="CK91:CR91"/>
    <mergeCell ref="CK92:CR92"/>
    <mergeCell ref="FJ93:FV93"/>
    <mergeCell ref="EJ93:EV93"/>
    <mergeCell ref="EW93:FI93"/>
    <mergeCell ref="FW92:GI92"/>
    <mergeCell ref="FJ39:FV39"/>
    <mergeCell ref="FJ37:FV37"/>
    <mergeCell ref="EW37:FI37"/>
    <mergeCell ref="EW38:FI38"/>
    <mergeCell ref="FW45:GI45"/>
    <mergeCell ref="EJ38:EV38"/>
    <mergeCell ref="BX87:CJ87"/>
    <mergeCell ref="CK85:CR85"/>
    <mergeCell ref="CK87:CR87"/>
    <mergeCell ref="FJ90:FV90"/>
    <mergeCell ref="FJ49:FV49"/>
    <mergeCell ref="FJ43:FV43"/>
    <mergeCell ref="FJ42:FV42"/>
    <mergeCell ref="FJ40:FV40"/>
    <mergeCell ref="CK49:CR49"/>
    <mergeCell ref="DJ64:DV64"/>
    <mergeCell ref="DJ49:DV49"/>
    <mergeCell ref="DJ85:DV85"/>
    <mergeCell ref="DJ86:DV86"/>
    <mergeCell ref="BX90:CJ90"/>
    <mergeCell ref="CS79:DE79"/>
    <mergeCell ref="CS84:DE84"/>
    <mergeCell ref="CS86:DE86"/>
    <mergeCell ref="CS85:DE85"/>
    <mergeCell ref="CS87:DE87"/>
    <mergeCell ref="DJ87:DV87"/>
    <mergeCell ref="FW94:GI94"/>
    <mergeCell ref="FW76:GI76"/>
    <mergeCell ref="DW99:EI99"/>
    <mergeCell ref="DW98:EI98"/>
    <mergeCell ref="DW100:EI100"/>
    <mergeCell ref="EJ97:EV97"/>
    <mergeCell ref="DJ97:DV97"/>
    <mergeCell ref="DW97:EI97"/>
    <mergeCell ref="FW97:GI97"/>
    <mergeCell ref="EW96:FI96"/>
    <mergeCell ref="CK57:CR57"/>
    <mergeCell ref="CK58:CR58"/>
    <mergeCell ref="CK59:CR59"/>
    <mergeCell ref="CK60:CR60"/>
    <mergeCell ref="CK61:CR61"/>
    <mergeCell ref="CK62:CR62"/>
    <mergeCell ref="CK63:CR63"/>
    <mergeCell ref="CK66:CR66"/>
    <mergeCell ref="DW68:EI68"/>
    <mergeCell ref="EJ68:EV68"/>
    <mergeCell ref="DW63:EI63"/>
    <mergeCell ref="DJ61:DV61"/>
    <mergeCell ref="DJ62:DV62"/>
    <mergeCell ref="DJ63:DV63"/>
    <mergeCell ref="DJ57:DV57"/>
    <mergeCell ref="DJ58:DV58"/>
    <mergeCell ref="DJ59:DV59"/>
    <mergeCell ref="DJ78:DV78"/>
    <mergeCell ref="DW93:EI93"/>
    <mergeCell ref="CK93:CR93"/>
    <mergeCell ref="CK94:CR94"/>
    <mergeCell ref="CK95:CR95"/>
    <mergeCell ref="CK16:CR16"/>
    <mergeCell ref="CK17:CR17"/>
    <mergeCell ref="FJ29:FV29"/>
    <mergeCell ref="FJ30:FV30"/>
    <mergeCell ref="DJ101:DV101"/>
    <mergeCell ref="DJ91:DV91"/>
    <mergeCell ref="DJ92:DV92"/>
    <mergeCell ref="DJ93:DV93"/>
    <mergeCell ref="DJ94:DV94"/>
    <mergeCell ref="DJ95:DV95"/>
    <mergeCell ref="DJ96:DV96"/>
    <mergeCell ref="DW88:EI88"/>
    <mergeCell ref="DJ84:DV84"/>
    <mergeCell ref="DW57:EI57"/>
    <mergeCell ref="DW58:EI58"/>
    <mergeCell ref="DW59:EI59"/>
    <mergeCell ref="DW36:EI36"/>
    <mergeCell ref="DW32:EI32"/>
    <mergeCell ref="DJ32:DV32"/>
    <mergeCell ref="DJ89:DV89"/>
    <mergeCell ref="DJ88:DV88"/>
    <mergeCell ref="DJ79:DV79"/>
    <mergeCell ref="DJ76:DV76"/>
    <mergeCell ref="DJ77:DV77"/>
    <mergeCell ref="CK76:CR76"/>
    <mergeCell ref="CK96:CR96"/>
    <mergeCell ref="CK97:CR97"/>
    <mergeCell ref="CK98:CR98"/>
    <mergeCell ref="CK99:CR99"/>
    <mergeCell ref="CK100:CR100"/>
    <mergeCell ref="CK89:CR89"/>
    <mergeCell ref="CK90:CR90"/>
    <mergeCell ref="BP83:BW83"/>
    <mergeCell ref="BX83:CJ83"/>
    <mergeCell ref="CK83:CR83"/>
    <mergeCell ref="CS83:DE83"/>
    <mergeCell ref="DJ83:DV83"/>
    <mergeCell ref="DW83:EI83"/>
    <mergeCell ref="EJ83:EV83"/>
    <mergeCell ref="EW83:FI83"/>
    <mergeCell ref="CK50:CR50"/>
    <mergeCell ref="CK51:CR51"/>
    <mergeCell ref="CK52:CR52"/>
    <mergeCell ref="GJ17:GV17"/>
    <mergeCell ref="EJ18:EV18"/>
    <mergeCell ref="EJ19:EV19"/>
    <mergeCell ref="EJ20:EV20"/>
    <mergeCell ref="B26:BO26"/>
    <mergeCell ref="BX24:CJ24"/>
    <mergeCell ref="CK28:CR28"/>
    <mergeCell ref="CK29:CR29"/>
    <mergeCell ref="FW71:GI71"/>
    <mergeCell ref="BP37:BW37"/>
    <mergeCell ref="B55:BO55"/>
    <mergeCell ref="BX37:CJ37"/>
    <mergeCell ref="EJ48:EV48"/>
    <mergeCell ref="EJ49:EV49"/>
    <mergeCell ref="EJ50:EV50"/>
    <mergeCell ref="EJ35:EV35"/>
    <mergeCell ref="EJ39:EV39"/>
    <mergeCell ref="EW39:FI39"/>
    <mergeCell ref="EW29:FI29"/>
    <mergeCell ref="FJ35:FV35"/>
    <mergeCell ref="EJ29:EV29"/>
    <mergeCell ref="FW14:GI15"/>
    <mergeCell ref="DW13:EV13"/>
    <mergeCell ref="EW13:FV13"/>
    <mergeCell ref="EW14:FI15"/>
    <mergeCell ref="FJ14:FV15"/>
    <mergeCell ref="DJ90:DV90"/>
    <mergeCell ref="DJ100:DV100"/>
    <mergeCell ref="CS78:DE78"/>
    <mergeCell ref="DJ24:DV24"/>
    <mergeCell ref="DJ25:DV25"/>
    <mergeCell ref="DJ26:DV26"/>
    <mergeCell ref="DJ27:DV27"/>
    <mergeCell ref="DJ28:DV28"/>
    <mergeCell ref="DJ29:DV29"/>
    <mergeCell ref="CS24:DE24"/>
    <mergeCell ref="CS55:DE55"/>
    <mergeCell ref="CS34:DE34"/>
    <mergeCell ref="EJ71:EV71"/>
    <mergeCell ref="DJ51:DV51"/>
    <mergeCell ref="FJ80:FV80"/>
    <mergeCell ref="FW80:GI80"/>
    <mergeCell ref="DJ33:DV33"/>
    <mergeCell ref="DJ34:DV34"/>
    <mergeCell ref="DJ35:DV35"/>
    <mergeCell ref="DJ36:DV36"/>
    <mergeCell ref="DJ37:DV37"/>
    <mergeCell ref="DJ52:DV52"/>
    <mergeCell ref="DJ53:DV53"/>
    <mergeCell ref="DJ54:DV54"/>
    <mergeCell ref="DJ55:DV55"/>
    <mergeCell ref="DJ56:DV56"/>
    <mergeCell ref="DJ50:DV50"/>
    <mergeCell ref="GJ80:GV80"/>
    <mergeCell ref="B80:BO80"/>
    <mergeCell ref="BP80:BW80"/>
    <mergeCell ref="BX80:CJ80"/>
    <mergeCell ref="CK80:CR80"/>
    <mergeCell ref="CS80:DE80"/>
    <mergeCell ref="DJ80:DV80"/>
    <mergeCell ref="DW80:EI80"/>
    <mergeCell ref="EJ80:EV80"/>
    <mergeCell ref="EW80:FI80"/>
    <mergeCell ref="FJ83:FV83"/>
    <mergeCell ref="B81:BO81"/>
    <mergeCell ref="BP81:BW81"/>
    <mergeCell ref="BX81:CJ81"/>
    <mergeCell ref="CK81:CR81"/>
    <mergeCell ref="CS81:DE81"/>
    <mergeCell ref="DJ81:DV81"/>
    <mergeCell ref="DW81:EI81"/>
    <mergeCell ref="EJ81:EV81"/>
    <mergeCell ref="EW81:FI81"/>
    <mergeCell ref="FJ81:FV81"/>
    <mergeCell ref="B82:BO82"/>
    <mergeCell ref="BP82:BW82"/>
    <mergeCell ref="BX82:CJ82"/>
    <mergeCell ref="CK82:CR82"/>
    <mergeCell ref="CS82:DE82"/>
    <mergeCell ref="DJ82:DV82"/>
    <mergeCell ref="DW82:EI82"/>
    <mergeCell ref="EJ82:EV82"/>
    <mergeCell ref="EW82:FI82"/>
    <mergeCell ref="FJ82:FV82"/>
    <mergeCell ref="B83:BO83"/>
  </mergeCells>
  <phoneticPr fontId="11" type="noConversion"/>
  <pageMargins left="0.19685039370078741" right="0" top="0.39370078740157483" bottom="0.19685039370078741" header="0.19685039370078741" footer="0.19685039370078741"/>
  <pageSetup paperSize="9" scale="7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65"/>
  <sheetViews>
    <sheetView view="pageBreakPreview" topLeftCell="A27" zoomScale="85" zoomScaleSheetLayoutView="85" workbookViewId="0">
      <selection activeCell="BV50" sqref="BV50"/>
    </sheetView>
  </sheetViews>
  <sheetFormatPr defaultColWidth="0.88671875" defaultRowHeight="10.199999999999999" x14ac:dyDescent="0.2"/>
  <cols>
    <col min="1" max="59" width="0.88671875" style="1"/>
    <col min="60" max="60" width="0.88671875" style="1" customWidth="1"/>
    <col min="61" max="63" width="0.88671875" style="1"/>
    <col min="64" max="64" width="0.88671875" style="1" customWidth="1"/>
    <col min="65" max="74" width="0.88671875" style="1"/>
    <col min="75" max="76" width="0.88671875" style="1" customWidth="1"/>
    <col min="77" max="117" width="0.88671875" style="1"/>
    <col min="118" max="118" width="2.21875" style="1" customWidth="1"/>
    <col min="119" max="16384" width="0.88671875" style="1"/>
  </cols>
  <sheetData>
    <row r="1" spans="1:153" x14ac:dyDescent="0.2">
      <c r="DL1" s="275" t="s">
        <v>249</v>
      </c>
      <c r="DM1" s="275"/>
      <c r="DN1" s="275"/>
      <c r="DO1" s="275"/>
      <c r="DP1" s="275"/>
      <c r="DQ1" s="275"/>
      <c r="DR1" s="275"/>
      <c r="DS1" s="275"/>
      <c r="DT1" s="275"/>
      <c r="DU1" s="275"/>
      <c r="DV1" s="275"/>
      <c r="DW1" s="275"/>
      <c r="DX1" s="275"/>
      <c r="DY1" s="275"/>
      <c r="DZ1" s="275"/>
      <c r="EA1" s="275"/>
      <c r="EB1" s="275"/>
      <c r="EC1" s="275"/>
      <c r="ED1" s="275"/>
      <c r="EE1" s="275"/>
      <c r="EF1" s="275"/>
      <c r="EG1" s="275"/>
      <c r="EH1" s="275"/>
      <c r="EI1" s="275"/>
      <c r="EJ1" s="275"/>
      <c r="EK1" s="275"/>
      <c r="EL1" s="275"/>
      <c r="EM1" s="275"/>
      <c r="EN1" s="275"/>
      <c r="EO1" s="275"/>
      <c r="EP1" s="275"/>
      <c r="EQ1" s="275"/>
      <c r="ER1" s="275"/>
      <c r="ES1" s="275"/>
      <c r="ET1" s="275"/>
      <c r="EU1" s="275"/>
      <c r="EV1" s="275"/>
      <c r="EW1" s="275"/>
    </row>
    <row r="2" spans="1:153" s="8" customFormat="1" ht="13.5" customHeight="1" x14ac:dyDescent="0.2">
      <c r="B2" s="355" t="s">
        <v>250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  <c r="AO2" s="355"/>
      <c r="AP2" s="355"/>
      <c r="AQ2" s="355"/>
      <c r="AR2" s="355"/>
      <c r="AS2" s="355"/>
      <c r="AT2" s="355"/>
      <c r="AU2" s="355"/>
      <c r="AV2" s="355"/>
      <c r="AW2" s="355"/>
      <c r="AX2" s="355"/>
      <c r="AY2" s="355"/>
      <c r="AZ2" s="355"/>
      <c r="BA2" s="355"/>
      <c r="BB2" s="355"/>
      <c r="BC2" s="355"/>
      <c r="BD2" s="355"/>
      <c r="BE2" s="355"/>
      <c r="BF2" s="355"/>
      <c r="BG2" s="355"/>
      <c r="BH2" s="355"/>
      <c r="BI2" s="355"/>
      <c r="BJ2" s="355"/>
      <c r="BK2" s="355"/>
      <c r="BL2" s="355"/>
      <c r="BM2" s="355"/>
      <c r="BN2" s="355"/>
      <c r="BO2" s="355"/>
      <c r="BP2" s="355"/>
      <c r="BQ2" s="355"/>
      <c r="BR2" s="355"/>
      <c r="BS2" s="355"/>
      <c r="BT2" s="355"/>
      <c r="BU2" s="355"/>
      <c r="BV2" s="355"/>
      <c r="BW2" s="355"/>
      <c r="BX2" s="355"/>
      <c r="BY2" s="355"/>
      <c r="BZ2" s="355"/>
      <c r="CA2" s="355"/>
      <c r="CB2" s="355"/>
      <c r="CC2" s="355"/>
      <c r="CD2" s="355"/>
      <c r="CE2" s="355"/>
      <c r="CF2" s="355"/>
      <c r="CG2" s="355"/>
      <c r="CH2" s="355"/>
      <c r="CI2" s="355"/>
      <c r="CJ2" s="355"/>
      <c r="CK2" s="355"/>
      <c r="CL2" s="355"/>
      <c r="CM2" s="355"/>
      <c r="CN2" s="355"/>
      <c r="CO2" s="355"/>
      <c r="CP2" s="355"/>
      <c r="CQ2" s="355"/>
      <c r="CR2" s="355"/>
      <c r="CS2" s="355"/>
      <c r="CT2" s="355"/>
      <c r="CU2" s="355"/>
      <c r="CV2" s="355"/>
      <c r="CW2" s="355"/>
      <c r="CX2" s="355"/>
      <c r="CY2" s="355"/>
      <c r="CZ2" s="355"/>
      <c r="DA2" s="355"/>
      <c r="DB2" s="355"/>
      <c r="DC2" s="355"/>
      <c r="DD2" s="355"/>
      <c r="DE2" s="355"/>
      <c r="DF2" s="355"/>
      <c r="DG2" s="355"/>
      <c r="DH2" s="355"/>
      <c r="DI2" s="355"/>
      <c r="DJ2" s="355"/>
      <c r="DK2" s="355"/>
      <c r="DL2" s="355"/>
      <c r="DM2" s="355"/>
      <c r="DN2" s="355"/>
      <c r="DO2" s="355"/>
      <c r="DP2" s="355"/>
      <c r="DQ2" s="355"/>
      <c r="DR2" s="355"/>
      <c r="DS2" s="355"/>
      <c r="DT2" s="355"/>
      <c r="DU2" s="355"/>
      <c r="DV2" s="355"/>
      <c r="DW2" s="355"/>
      <c r="DX2" s="355"/>
      <c r="DY2" s="355"/>
      <c r="DZ2" s="355"/>
      <c r="EA2" s="355"/>
      <c r="EB2" s="355"/>
      <c r="EC2" s="355"/>
      <c r="ED2" s="355"/>
      <c r="EE2" s="355"/>
      <c r="EF2" s="355"/>
      <c r="EG2" s="355"/>
      <c r="EH2" s="355"/>
      <c r="EI2" s="355"/>
      <c r="EJ2" s="355"/>
      <c r="EK2" s="355"/>
      <c r="EL2" s="355"/>
      <c r="EM2" s="355"/>
      <c r="EN2" s="355"/>
      <c r="EO2" s="355"/>
      <c r="EP2" s="355"/>
      <c r="EQ2" s="355"/>
      <c r="ER2" s="355"/>
      <c r="ES2" s="355"/>
      <c r="ET2" s="355"/>
      <c r="EU2" s="355"/>
      <c r="EV2" s="355"/>
    </row>
    <row r="3" spans="1:153" ht="7.5" customHeight="1" x14ac:dyDescent="0.2"/>
    <row r="4" spans="1:153" ht="11.25" customHeight="1" x14ac:dyDescent="0.2">
      <c r="A4" s="259" t="s">
        <v>118</v>
      </c>
      <c r="B4" s="259"/>
      <c r="C4" s="259"/>
      <c r="D4" s="259"/>
      <c r="E4" s="259"/>
      <c r="F4" s="259"/>
      <c r="G4" s="260"/>
      <c r="H4" s="363" t="s">
        <v>1</v>
      </c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L4" s="363"/>
      <c r="AM4" s="363"/>
      <c r="AN4" s="363"/>
      <c r="AO4" s="363"/>
      <c r="AP4" s="363"/>
      <c r="AQ4" s="363"/>
      <c r="AR4" s="363"/>
      <c r="AS4" s="363"/>
      <c r="AT4" s="363"/>
      <c r="AU4" s="363"/>
      <c r="AV4" s="363"/>
      <c r="AW4" s="363"/>
      <c r="AX4" s="363"/>
      <c r="AY4" s="363"/>
      <c r="AZ4" s="363"/>
      <c r="BA4" s="363"/>
      <c r="BB4" s="363"/>
      <c r="BC4" s="363"/>
      <c r="BD4" s="363"/>
      <c r="BE4" s="363"/>
      <c r="BF4" s="363"/>
      <c r="BG4" s="363"/>
      <c r="BH4" s="363"/>
      <c r="BI4" s="363"/>
      <c r="BJ4" s="363"/>
      <c r="BK4" s="363"/>
      <c r="BL4" s="363"/>
      <c r="BM4" s="363"/>
      <c r="BN4" s="363"/>
      <c r="BO4" s="363"/>
      <c r="BP4" s="363"/>
      <c r="BQ4" s="363"/>
      <c r="BR4" s="363"/>
      <c r="BS4" s="363"/>
      <c r="BT4" s="363"/>
      <c r="BU4" s="363"/>
      <c r="BV4" s="363"/>
      <c r="BW4" s="363"/>
      <c r="BX4" s="363"/>
      <c r="BY4" s="363"/>
      <c r="BZ4" s="363"/>
      <c r="CA4" s="363"/>
      <c r="CB4" s="363"/>
      <c r="CC4" s="363"/>
      <c r="CD4" s="363"/>
      <c r="CE4" s="363"/>
      <c r="CF4" s="363"/>
      <c r="CG4" s="363"/>
      <c r="CH4" s="363"/>
      <c r="CI4" s="363"/>
      <c r="CJ4" s="363"/>
      <c r="CK4" s="364"/>
      <c r="CL4" s="258" t="s">
        <v>119</v>
      </c>
      <c r="CM4" s="259"/>
      <c r="CN4" s="259"/>
      <c r="CO4" s="259"/>
      <c r="CP4" s="259"/>
      <c r="CQ4" s="259"/>
      <c r="CR4" s="259"/>
      <c r="CS4" s="260"/>
      <c r="CT4" s="258" t="s">
        <v>120</v>
      </c>
      <c r="CU4" s="259"/>
      <c r="CV4" s="259"/>
      <c r="CW4" s="259"/>
      <c r="CX4" s="259"/>
      <c r="CY4" s="259"/>
      <c r="CZ4" s="259"/>
      <c r="DA4" s="260"/>
      <c r="DB4" s="327" t="s">
        <v>251</v>
      </c>
      <c r="DC4" s="328"/>
      <c r="DD4" s="328"/>
      <c r="DE4" s="328"/>
      <c r="DF4" s="328"/>
      <c r="DG4" s="328"/>
      <c r="DH4" s="328"/>
      <c r="DI4" s="328"/>
      <c r="DJ4" s="328"/>
      <c r="DK4" s="328"/>
      <c r="DL4" s="328"/>
      <c r="DM4" s="328"/>
      <c r="DN4" s="328"/>
      <c r="DO4" s="328"/>
      <c r="DP4" s="328"/>
      <c r="DQ4" s="328"/>
      <c r="DR4" s="328"/>
      <c r="DS4" s="328"/>
      <c r="DT4" s="328"/>
      <c r="DU4" s="328"/>
      <c r="DV4" s="328"/>
      <c r="DW4" s="328"/>
      <c r="DX4" s="328"/>
      <c r="DY4" s="328"/>
      <c r="DZ4" s="328"/>
      <c r="EA4" s="328"/>
      <c r="EB4" s="328"/>
      <c r="EC4" s="328"/>
      <c r="ED4" s="328"/>
      <c r="EE4" s="328"/>
      <c r="EF4" s="328"/>
      <c r="EG4" s="328"/>
      <c r="EH4" s="328"/>
      <c r="EI4" s="328"/>
      <c r="EJ4" s="328"/>
      <c r="EK4" s="328"/>
      <c r="EL4" s="328"/>
      <c r="EM4" s="328"/>
      <c r="EN4" s="328"/>
      <c r="EO4" s="328"/>
      <c r="EP4" s="328"/>
      <c r="EQ4" s="328"/>
      <c r="ER4" s="328"/>
      <c r="ES4" s="328"/>
      <c r="ET4" s="328"/>
      <c r="EU4" s="328"/>
      <c r="EV4" s="328"/>
      <c r="EW4" s="328"/>
    </row>
    <row r="5" spans="1:153" ht="11.25" customHeight="1" x14ac:dyDescent="0.2">
      <c r="A5" s="262"/>
      <c r="B5" s="262"/>
      <c r="C5" s="262"/>
      <c r="D5" s="262"/>
      <c r="E5" s="262"/>
      <c r="F5" s="262"/>
      <c r="G5" s="263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365"/>
      <c r="AQ5" s="365"/>
      <c r="AR5" s="365"/>
      <c r="AS5" s="365"/>
      <c r="AT5" s="365"/>
      <c r="AU5" s="365"/>
      <c r="AV5" s="365"/>
      <c r="AW5" s="365"/>
      <c r="AX5" s="365"/>
      <c r="AY5" s="365"/>
      <c r="AZ5" s="365"/>
      <c r="BA5" s="365"/>
      <c r="BB5" s="365"/>
      <c r="BC5" s="365"/>
      <c r="BD5" s="365"/>
      <c r="BE5" s="365"/>
      <c r="BF5" s="365"/>
      <c r="BG5" s="365"/>
      <c r="BH5" s="365"/>
      <c r="BI5" s="365"/>
      <c r="BJ5" s="365"/>
      <c r="BK5" s="365"/>
      <c r="BL5" s="365"/>
      <c r="BM5" s="365"/>
      <c r="BN5" s="365"/>
      <c r="BO5" s="365"/>
      <c r="BP5" s="365"/>
      <c r="BQ5" s="365"/>
      <c r="BR5" s="365"/>
      <c r="BS5" s="365"/>
      <c r="BT5" s="365"/>
      <c r="BU5" s="365"/>
      <c r="BV5" s="365"/>
      <c r="BW5" s="365"/>
      <c r="BX5" s="365"/>
      <c r="BY5" s="365"/>
      <c r="BZ5" s="365"/>
      <c r="CA5" s="365"/>
      <c r="CB5" s="365"/>
      <c r="CC5" s="365"/>
      <c r="CD5" s="365"/>
      <c r="CE5" s="365"/>
      <c r="CF5" s="365"/>
      <c r="CG5" s="365"/>
      <c r="CH5" s="365"/>
      <c r="CI5" s="365"/>
      <c r="CJ5" s="365"/>
      <c r="CK5" s="366"/>
      <c r="CL5" s="261"/>
      <c r="CM5" s="262"/>
      <c r="CN5" s="262"/>
      <c r="CO5" s="262"/>
      <c r="CP5" s="262"/>
      <c r="CQ5" s="262"/>
      <c r="CR5" s="262"/>
      <c r="CS5" s="263"/>
      <c r="CT5" s="261"/>
      <c r="CU5" s="262"/>
      <c r="CV5" s="262"/>
      <c r="CW5" s="262"/>
      <c r="CX5" s="262"/>
      <c r="CY5" s="262"/>
      <c r="CZ5" s="262"/>
      <c r="DA5" s="263"/>
      <c r="DB5" s="289" t="s">
        <v>4</v>
      </c>
      <c r="DC5" s="290"/>
      <c r="DD5" s="290"/>
      <c r="DE5" s="290"/>
      <c r="DF5" s="290"/>
      <c r="DG5" s="290"/>
      <c r="DH5" s="312" t="s">
        <v>308</v>
      </c>
      <c r="DI5" s="312"/>
      <c r="DJ5" s="312"/>
      <c r="DK5" s="250" t="s">
        <v>5</v>
      </c>
      <c r="DL5" s="250"/>
      <c r="DM5" s="287"/>
      <c r="DN5" s="289" t="s">
        <v>4</v>
      </c>
      <c r="DO5" s="290"/>
      <c r="DP5" s="290"/>
      <c r="DQ5" s="290"/>
      <c r="DR5" s="290"/>
      <c r="DS5" s="290"/>
      <c r="DT5" s="312" t="s">
        <v>313</v>
      </c>
      <c r="DU5" s="312"/>
      <c r="DV5" s="312"/>
      <c r="DW5" s="250" t="s">
        <v>5</v>
      </c>
      <c r="DX5" s="250"/>
      <c r="DY5" s="287"/>
      <c r="DZ5" s="289" t="s">
        <v>4</v>
      </c>
      <c r="EA5" s="290"/>
      <c r="EB5" s="290"/>
      <c r="EC5" s="290"/>
      <c r="ED5" s="290"/>
      <c r="EE5" s="290"/>
      <c r="EF5" s="312" t="s">
        <v>326</v>
      </c>
      <c r="EG5" s="312"/>
      <c r="EH5" s="312"/>
      <c r="EI5" s="250" t="s">
        <v>5</v>
      </c>
      <c r="EJ5" s="250"/>
      <c r="EK5" s="287"/>
      <c r="EL5" s="258" t="s">
        <v>6</v>
      </c>
      <c r="EM5" s="259"/>
      <c r="EN5" s="259"/>
      <c r="EO5" s="259"/>
      <c r="EP5" s="259"/>
      <c r="EQ5" s="259"/>
      <c r="ER5" s="259"/>
      <c r="ES5" s="259"/>
      <c r="ET5" s="259"/>
      <c r="EU5" s="259"/>
      <c r="EV5" s="259"/>
      <c r="EW5" s="259"/>
    </row>
    <row r="6" spans="1:153" ht="39" customHeight="1" x14ac:dyDescent="0.2">
      <c r="A6" s="265"/>
      <c r="B6" s="265"/>
      <c r="C6" s="265"/>
      <c r="D6" s="265"/>
      <c r="E6" s="265"/>
      <c r="F6" s="265"/>
      <c r="G6" s="266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7"/>
      <c r="AN6" s="367"/>
      <c r="AO6" s="367"/>
      <c r="AP6" s="367"/>
      <c r="AQ6" s="367"/>
      <c r="AR6" s="367"/>
      <c r="AS6" s="367"/>
      <c r="AT6" s="367"/>
      <c r="AU6" s="367"/>
      <c r="AV6" s="367"/>
      <c r="AW6" s="367"/>
      <c r="AX6" s="367"/>
      <c r="AY6" s="367"/>
      <c r="AZ6" s="367"/>
      <c r="BA6" s="367"/>
      <c r="BB6" s="367"/>
      <c r="BC6" s="367"/>
      <c r="BD6" s="367"/>
      <c r="BE6" s="367"/>
      <c r="BF6" s="367"/>
      <c r="BG6" s="367"/>
      <c r="BH6" s="367"/>
      <c r="BI6" s="367"/>
      <c r="BJ6" s="367"/>
      <c r="BK6" s="367"/>
      <c r="BL6" s="367"/>
      <c r="BM6" s="367"/>
      <c r="BN6" s="367"/>
      <c r="BO6" s="367"/>
      <c r="BP6" s="367"/>
      <c r="BQ6" s="367"/>
      <c r="BR6" s="367"/>
      <c r="BS6" s="367"/>
      <c r="BT6" s="367"/>
      <c r="BU6" s="367"/>
      <c r="BV6" s="367"/>
      <c r="BW6" s="367"/>
      <c r="BX6" s="367"/>
      <c r="BY6" s="367"/>
      <c r="BZ6" s="367"/>
      <c r="CA6" s="367"/>
      <c r="CB6" s="367"/>
      <c r="CC6" s="367"/>
      <c r="CD6" s="367"/>
      <c r="CE6" s="367"/>
      <c r="CF6" s="367"/>
      <c r="CG6" s="367"/>
      <c r="CH6" s="367"/>
      <c r="CI6" s="367"/>
      <c r="CJ6" s="367"/>
      <c r="CK6" s="368"/>
      <c r="CL6" s="264"/>
      <c r="CM6" s="265"/>
      <c r="CN6" s="265"/>
      <c r="CO6" s="265"/>
      <c r="CP6" s="265"/>
      <c r="CQ6" s="265"/>
      <c r="CR6" s="265"/>
      <c r="CS6" s="266"/>
      <c r="CT6" s="264"/>
      <c r="CU6" s="265"/>
      <c r="CV6" s="265"/>
      <c r="CW6" s="265"/>
      <c r="CX6" s="265"/>
      <c r="CY6" s="265"/>
      <c r="CZ6" s="265"/>
      <c r="DA6" s="266"/>
      <c r="DB6" s="293" t="s">
        <v>121</v>
      </c>
      <c r="DC6" s="294"/>
      <c r="DD6" s="294"/>
      <c r="DE6" s="294"/>
      <c r="DF6" s="294"/>
      <c r="DG6" s="294"/>
      <c r="DH6" s="294"/>
      <c r="DI6" s="294"/>
      <c r="DJ6" s="294"/>
      <c r="DK6" s="294"/>
      <c r="DL6" s="294"/>
      <c r="DM6" s="295"/>
      <c r="DN6" s="293" t="s">
        <v>122</v>
      </c>
      <c r="DO6" s="294"/>
      <c r="DP6" s="294"/>
      <c r="DQ6" s="294"/>
      <c r="DR6" s="294"/>
      <c r="DS6" s="294"/>
      <c r="DT6" s="294"/>
      <c r="DU6" s="294"/>
      <c r="DV6" s="294"/>
      <c r="DW6" s="294"/>
      <c r="DX6" s="294"/>
      <c r="DY6" s="295"/>
      <c r="DZ6" s="293" t="s">
        <v>123</v>
      </c>
      <c r="EA6" s="294"/>
      <c r="EB6" s="294"/>
      <c r="EC6" s="294"/>
      <c r="ED6" s="294"/>
      <c r="EE6" s="294"/>
      <c r="EF6" s="294"/>
      <c r="EG6" s="294"/>
      <c r="EH6" s="294"/>
      <c r="EI6" s="294"/>
      <c r="EJ6" s="294"/>
      <c r="EK6" s="295"/>
      <c r="EL6" s="264"/>
      <c r="EM6" s="265"/>
      <c r="EN6" s="265"/>
      <c r="EO6" s="265"/>
      <c r="EP6" s="265"/>
      <c r="EQ6" s="265"/>
      <c r="ER6" s="265"/>
      <c r="ES6" s="265"/>
      <c r="ET6" s="265"/>
      <c r="EU6" s="265"/>
      <c r="EV6" s="265"/>
      <c r="EW6" s="265"/>
    </row>
    <row r="7" spans="1:153" ht="10.8" thickBot="1" x14ac:dyDescent="0.25">
      <c r="A7" s="369" t="s">
        <v>8</v>
      </c>
      <c r="B7" s="369"/>
      <c r="C7" s="369"/>
      <c r="D7" s="369"/>
      <c r="E7" s="369"/>
      <c r="F7" s="369"/>
      <c r="G7" s="370"/>
      <c r="H7" s="369" t="s">
        <v>9</v>
      </c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69"/>
      <c r="AF7" s="369"/>
      <c r="AG7" s="369"/>
      <c r="AH7" s="369"/>
      <c r="AI7" s="369"/>
      <c r="AJ7" s="369"/>
      <c r="AK7" s="369"/>
      <c r="AL7" s="369"/>
      <c r="AM7" s="369"/>
      <c r="AN7" s="369"/>
      <c r="AO7" s="369"/>
      <c r="AP7" s="369"/>
      <c r="AQ7" s="369"/>
      <c r="AR7" s="369"/>
      <c r="AS7" s="369"/>
      <c r="AT7" s="369"/>
      <c r="AU7" s="369"/>
      <c r="AV7" s="369"/>
      <c r="AW7" s="369"/>
      <c r="AX7" s="369"/>
      <c r="AY7" s="369"/>
      <c r="AZ7" s="369"/>
      <c r="BA7" s="369"/>
      <c r="BB7" s="369"/>
      <c r="BC7" s="369"/>
      <c r="BD7" s="369"/>
      <c r="BE7" s="369"/>
      <c r="BF7" s="369"/>
      <c r="BG7" s="369"/>
      <c r="BH7" s="369"/>
      <c r="BI7" s="369"/>
      <c r="BJ7" s="369"/>
      <c r="BK7" s="369"/>
      <c r="BL7" s="369"/>
      <c r="BM7" s="369"/>
      <c r="BN7" s="369"/>
      <c r="BO7" s="369"/>
      <c r="BP7" s="369"/>
      <c r="BQ7" s="369"/>
      <c r="BR7" s="369"/>
      <c r="BS7" s="369"/>
      <c r="BT7" s="369"/>
      <c r="BU7" s="369"/>
      <c r="BV7" s="369"/>
      <c r="BW7" s="369"/>
      <c r="BX7" s="369"/>
      <c r="BY7" s="369"/>
      <c r="BZ7" s="369"/>
      <c r="CA7" s="369"/>
      <c r="CB7" s="369"/>
      <c r="CC7" s="369"/>
      <c r="CD7" s="369"/>
      <c r="CE7" s="369"/>
      <c r="CF7" s="369"/>
      <c r="CG7" s="369"/>
      <c r="CH7" s="369"/>
      <c r="CI7" s="369"/>
      <c r="CJ7" s="369"/>
      <c r="CK7" s="370"/>
      <c r="CL7" s="342" t="s">
        <v>10</v>
      </c>
      <c r="CM7" s="343"/>
      <c r="CN7" s="343"/>
      <c r="CO7" s="343"/>
      <c r="CP7" s="343"/>
      <c r="CQ7" s="343"/>
      <c r="CR7" s="343"/>
      <c r="CS7" s="344"/>
      <c r="CT7" s="342" t="s">
        <v>11</v>
      </c>
      <c r="CU7" s="343"/>
      <c r="CV7" s="343"/>
      <c r="CW7" s="343"/>
      <c r="CX7" s="343"/>
      <c r="CY7" s="343"/>
      <c r="CZ7" s="343"/>
      <c r="DA7" s="344"/>
      <c r="DB7" s="342" t="s">
        <v>12</v>
      </c>
      <c r="DC7" s="343"/>
      <c r="DD7" s="343"/>
      <c r="DE7" s="343"/>
      <c r="DF7" s="343"/>
      <c r="DG7" s="343"/>
      <c r="DH7" s="343"/>
      <c r="DI7" s="343"/>
      <c r="DJ7" s="343"/>
      <c r="DK7" s="343"/>
      <c r="DL7" s="343"/>
      <c r="DM7" s="344"/>
      <c r="DN7" s="342" t="s">
        <v>13</v>
      </c>
      <c r="DO7" s="343"/>
      <c r="DP7" s="343"/>
      <c r="DQ7" s="343"/>
      <c r="DR7" s="343"/>
      <c r="DS7" s="343"/>
      <c r="DT7" s="343"/>
      <c r="DU7" s="343"/>
      <c r="DV7" s="343"/>
      <c r="DW7" s="343"/>
      <c r="DX7" s="343"/>
      <c r="DY7" s="344"/>
      <c r="DZ7" s="342" t="s">
        <v>14</v>
      </c>
      <c r="EA7" s="343"/>
      <c r="EB7" s="343"/>
      <c r="EC7" s="343"/>
      <c r="ED7" s="343"/>
      <c r="EE7" s="343"/>
      <c r="EF7" s="343"/>
      <c r="EG7" s="343"/>
      <c r="EH7" s="343"/>
      <c r="EI7" s="343"/>
      <c r="EJ7" s="343"/>
      <c r="EK7" s="344"/>
      <c r="EL7" s="342" t="s">
        <v>15</v>
      </c>
      <c r="EM7" s="343"/>
      <c r="EN7" s="343"/>
      <c r="EO7" s="343"/>
      <c r="EP7" s="343"/>
      <c r="EQ7" s="343"/>
      <c r="ER7" s="343"/>
      <c r="ES7" s="343"/>
      <c r="ET7" s="343"/>
      <c r="EU7" s="343"/>
      <c r="EV7" s="343"/>
      <c r="EW7" s="343"/>
    </row>
    <row r="8" spans="1:153" ht="12.75" customHeight="1" x14ac:dyDescent="0.2">
      <c r="A8" s="219">
        <v>1</v>
      </c>
      <c r="B8" s="219"/>
      <c r="C8" s="219"/>
      <c r="D8" s="219"/>
      <c r="E8" s="219"/>
      <c r="F8" s="219"/>
      <c r="G8" s="211"/>
      <c r="H8" s="356" t="s">
        <v>252</v>
      </c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357" t="s">
        <v>124</v>
      </c>
      <c r="CM8" s="358"/>
      <c r="CN8" s="358"/>
      <c r="CO8" s="358"/>
      <c r="CP8" s="358"/>
      <c r="CQ8" s="358"/>
      <c r="CR8" s="358"/>
      <c r="CS8" s="359"/>
      <c r="CT8" s="360" t="s">
        <v>38</v>
      </c>
      <c r="CU8" s="346"/>
      <c r="CV8" s="346"/>
      <c r="CW8" s="346"/>
      <c r="CX8" s="346"/>
      <c r="CY8" s="346"/>
      <c r="CZ8" s="346"/>
      <c r="DA8" s="347"/>
      <c r="DB8" s="361">
        <f>стр.1_4!CS71</f>
        <v>24833675.609999999</v>
      </c>
      <c r="DC8" s="349"/>
      <c r="DD8" s="349"/>
      <c r="DE8" s="349"/>
      <c r="DF8" s="349"/>
      <c r="DG8" s="349"/>
      <c r="DH8" s="349"/>
      <c r="DI8" s="349"/>
      <c r="DJ8" s="349"/>
      <c r="DK8" s="349"/>
      <c r="DL8" s="349"/>
      <c r="DM8" s="350"/>
      <c r="DN8" s="361">
        <f>стр.1_4!DW71</f>
        <v>17826806.57</v>
      </c>
      <c r="DO8" s="349"/>
      <c r="DP8" s="349"/>
      <c r="DQ8" s="349"/>
      <c r="DR8" s="349"/>
      <c r="DS8" s="349"/>
      <c r="DT8" s="349"/>
      <c r="DU8" s="349"/>
      <c r="DV8" s="349"/>
      <c r="DW8" s="349"/>
      <c r="DX8" s="349"/>
      <c r="DY8" s="350"/>
      <c r="DZ8" s="361">
        <f>стр.1_4!EW71</f>
        <v>17859606.93</v>
      </c>
      <c r="EA8" s="349"/>
      <c r="EB8" s="349"/>
      <c r="EC8" s="349"/>
      <c r="ED8" s="349"/>
      <c r="EE8" s="349"/>
      <c r="EF8" s="349"/>
      <c r="EG8" s="349"/>
      <c r="EH8" s="349"/>
      <c r="EI8" s="349"/>
      <c r="EJ8" s="349"/>
      <c r="EK8" s="350"/>
      <c r="EL8" s="348"/>
      <c r="EM8" s="349"/>
      <c r="EN8" s="349"/>
      <c r="EO8" s="349"/>
      <c r="EP8" s="349"/>
      <c r="EQ8" s="349"/>
      <c r="ER8" s="349"/>
      <c r="ES8" s="349"/>
      <c r="ET8" s="349"/>
      <c r="EU8" s="349"/>
      <c r="EV8" s="349"/>
      <c r="EW8" s="362"/>
    </row>
    <row r="9" spans="1:153" ht="12.75" customHeight="1" x14ac:dyDescent="0.2">
      <c r="A9" s="320" t="s">
        <v>125</v>
      </c>
      <c r="B9" s="320"/>
      <c r="C9" s="320"/>
      <c r="D9" s="320"/>
      <c r="E9" s="320"/>
      <c r="F9" s="320"/>
      <c r="G9" s="321"/>
      <c r="H9" s="30"/>
      <c r="I9" s="19"/>
      <c r="J9" s="206" t="s">
        <v>45</v>
      </c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86"/>
      <c r="CL9" s="14"/>
      <c r="CM9" s="15"/>
      <c r="CN9" s="15"/>
      <c r="CO9" s="15"/>
      <c r="CP9" s="15"/>
      <c r="CQ9" s="15"/>
      <c r="CR9" s="15"/>
      <c r="CS9" s="16"/>
      <c r="CT9" s="17"/>
      <c r="CU9" s="15"/>
      <c r="CV9" s="15"/>
      <c r="CW9" s="15"/>
      <c r="CX9" s="15"/>
      <c r="CY9" s="15"/>
      <c r="CZ9" s="15"/>
      <c r="DA9" s="16"/>
      <c r="DB9" s="10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2"/>
      <c r="DN9" s="10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2"/>
      <c r="DZ9" s="10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2"/>
      <c r="EL9" s="10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3"/>
    </row>
    <row r="10" spans="1:153" ht="38.25" customHeight="1" x14ac:dyDescent="0.2">
      <c r="A10" s="251"/>
      <c r="B10" s="251"/>
      <c r="C10" s="251"/>
      <c r="D10" s="251"/>
      <c r="E10" s="251"/>
      <c r="F10" s="251"/>
      <c r="G10" s="252"/>
      <c r="H10" s="371" t="s">
        <v>253</v>
      </c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2"/>
      <c r="AI10" s="372"/>
      <c r="AJ10" s="372"/>
      <c r="AK10" s="372"/>
      <c r="AL10" s="372"/>
      <c r="AM10" s="372"/>
      <c r="AN10" s="372"/>
      <c r="AO10" s="372"/>
      <c r="AP10" s="372"/>
      <c r="AQ10" s="372"/>
      <c r="AR10" s="372"/>
      <c r="AS10" s="372"/>
      <c r="AT10" s="372"/>
      <c r="AU10" s="372"/>
      <c r="AV10" s="372"/>
      <c r="AW10" s="372"/>
      <c r="AX10" s="372"/>
      <c r="AY10" s="372"/>
      <c r="AZ10" s="372"/>
      <c r="BA10" s="372"/>
      <c r="BB10" s="372"/>
      <c r="BC10" s="372"/>
      <c r="BD10" s="372"/>
      <c r="BE10" s="372"/>
      <c r="BF10" s="372"/>
      <c r="BG10" s="372"/>
      <c r="BH10" s="372"/>
      <c r="BI10" s="372"/>
      <c r="BJ10" s="372"/>
      <c r="BK10" s="372"/>
      <c r="BL10" s="372"/>
      <c r="BM10" s="372"/>
      <c r="BN10" s="372"/>
      <c r="BO10" s="372"/>
      <c r="BP10" s="372"/>
      <c r="BQ10" s="372"/>
      <c r="BR10" s="372"/>
      <c r="BS10" s="372"/>
      <c r="BT10" s="372"/>
      <c r="BU10" s="372"/>
      <c r="BV10" s="372"/>
      <c r="BW10" s="372"/>
      <c r="BX10" s="372"/>
      <c r="BY10" s="372"/>
      <c r="BZ10" s="372"/>
      <c r="CA10" s="372"/>
      <c r="CB10" s="372"/>
      <c r="CC10" s="372"/>
      <c r="CD10" s="372"/>
      <c r="CE10" s="372"/>
      <c r="CF10" s="372"/>
      <c r="CG10" s="372"/>
      <c r="CH10" s="372"/>
      <c r="CI10" s="372"/>
      <c r="CJ10" s="372"/>
      <c r="CK10" s="372"/>
      <c r="CL10" s="157" t="s">
        <v>126</v>
      </c>
      <c r="CM10" s="158"/>
      <c r="CN10" s="158"/>
      <c r="CO10" s="158"/>
      <c r="CP10" s="158"/>
      <c r="CQ10" s="158"/>
      <c r="CR10" s="158"/>
      <c r="CS10" s="159"/>
      <c r="CT10" s="160" t="s">
        <v>38</v>
      </c>
      <c r="CU10" s="158"/>
      <c r="CV10" s="158"/>
      <c r="CW10" s="158"/>
      <c r="CX10" s="158"/>
      <c r="CY10" s="158"/>
      <c r="CZ10" s="158"/>
      <c r="DA10" s="159"/>
      <c r="DB10" s="154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276"/>
      <c r="DN10" s="154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276"/>
      <c r="DZ10" s="154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276"/>
      <c r="EL10" s="154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288"/>
    </row>
    <row r="11" spans="1:153" ht="24" customHeight="1" x14ac:dyDescent="0.2">
      <c r="A11" s="158" t="s">
        <v>127</v>
      </c>
      <c r="B11" s="158"/>
      <c r="C11" s="158"/>
      <c r="D11" s="158"/>
      <c r="E11" s="158"/>
      <c r="F11" s="158"/>
      <c r="G11" s="159"/>
      <c r="H11" s="371" t="s">
        <v>254</v>
      </c>
      <c r="I11" s="372"/>
      <c r="J11" s="372"/>
      <c r="K11" s="372"/>
      <c r="L11" s="372"/>
      <c r="M11" s="372"/>
      <c r="N11" s="372"/>
      <c r="O11" s="372"/>
      <c r="P11" s="372"/>
      <c r="Q11" s="372"/>
      <c r="R11" s="372"/>
      <c r="S11" s="372"/>
      <c r="T11" s="372"/>
      <c r="U11" s="372"/>
      <c r="V11" s="372"/>
      <c r="W11" s="372"/>
      <c r="X11" s="372"/>
      <c r="Y11" s="372"/>
      <c r="Z11" s="372"/>
      <c r="AA11" s="372"/>
      <c r="AB11" s="372"/>
      <c r="AC11" s="372"/>
      <c r="AD11" s="372"/>
      <c r="AE11" s="372"/>
      <c r="AF11" s="372"/>
      <c r="AG11" s="372"/>
      <c r="AH11" s="372"/>
      <c r="AI11" s="372"/>
      <c r="AJ11" s="372"/>
      <c r="AK11" s="372"/>
      <c r="AL11" s="372"/>
      <c r="AM11" s="372"/>
      <c r="AN11" s="372"/>
      <c r="AO11" s="372"/>
      <c r="AP11" s="372"/>
      <c r="AQ11" s="372"/>
      <c r="AR11" s="372"/>
      <c r="AS11" s="372"/>
      <c r="AT11" s="372"/>
      <c r="AU11" s="372"/>
      <c r="AV11" s="372"/>
      <c r="AW11" s="372"/>
      <c r="AX11" s="372"/>
      <c r="AY11" s="372"/>
      <c r="AZ11" s="372"/>
      <c r="BA11" s="372"/>
      <c r="BB11" s="372"/>
      <c r="BC11" s="372"/>
      <c r="BD11" s="372"/>
      <c r="BE11" s="372"/>
      <c r="BF11" s="372"/>
      <c r="BG11" s="372"/>
      <c r="BH11" s="372"/>
      <c r="BI11" s="372"/>
      <c r="BJ11" s="372"/>
      <c r="BK11" s="372"/>
      <c r="BL11" s="372"/>
      <c r="BM11" s="372"/>
      <c r="BN11" s="372"/>
      <c r="BO11" s="372"/>
      <c r="BP11" s="372"/>
      <c r="BQ11" s="372"/>
      <c r="BR11" s="372"/>
      <c r="BS11" s="372"/>
      <c r="BT11" s="372"/>
      <c r="BU11" s="372"/>
      <c r="BV11" s="372"/>
      <c r="BW11" s="372"/>
      <c r="BX11" s="372"/>
      <c r="BY11" s="372"/>
      <c r="BZ11" s="372"/>
      <c r="CA11" s="372"/>
      <c r="CB11" s="372"/>
      <c r="CC11" s="372"/>
      <c r="CD11" s="372"/>
      <c r="CE11" s="372"/>
      <c r="CF11" s="372"/>
      <c r="CG11" s="372"/>
      <c r="CH11" s="372"/>
      <c r="CI11" s="372"/>
      <c r="CJ11" s="372"/>
      <c r="CK11" s="372"/>
      <c r="CL11" s="157" t="s">
        <v>128</v>
      </c>
      <c r="CM11" s="158"/>
      <c r="CN11" s="158"/>
      <c r="CO11" s="158"/>
      <c r="CP11" s="158"/>
      <c r="CQ11" s="158"/>
      <c r="CR11" s="158"/>
      <c r="CS11" s="159"/>
      <c r="CT11" s="160" t="s">
        <v>38</v>
      </c>
      <c r="CU11" s="158"/>
      <c r="CV11" s="158"/>
      <c r="CW11" s="158"/>
      <c r="CX11" s="158"/>
      <c r="CY11" s="158"/>
      <c r="CZ11" s="158"/>
      <c r="DA11" s="159"/>
      <c r="DB11" s="154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276"/>
      <c r="DN11" s="154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276"/>
      <c r="DZ11" s="154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276"/>
      <c r="EL11" s="154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288"/>
    </row>
    <row r="12" spans="1:153" ht="24" customHeight="1" x14ac:dyDescent="0.2">
      <c r="A12" s="158" t="s">
        <v>129</v>
      </c>
      <c r="B12" s="158"/>
      <c r="C12" s="158"/>
      <c r="D12" s="158"/>
      <c r="E12" s="158"/>
      <c r="F12" s="158"/>
      <c r="G12" s="159"/>
      <c r="H12" s="371" t="s">
        <v>255</v>
      </c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  <c r="V12" s="372"/>
      <c r="W12" s="372"/>
      <c r="X12" s="372"/>
      <c r="Y12" s="372"/>
      <c r="Z12" s="372"/>
      <c r="AA12" s="372"/>
      <c r="AB12" s="372"/>
      <c r="AC12" s="372"/>
      <c r="AD12" s="372"/>
      <c r="AE12" s="372"/>
      <c r="AF12" s="372"/>
      <c r="AG12" s="372"/>
      <c r="AH12" s="372"/>
      <c r="AI12" s="372"/>
      <c r="AJ12" s="372"/>
      <c r="AK12" s="372"/>
      <c r="AL12" s="372"/>
      <c r="AM12" s="372"/>
      <c r="AN12" s="372"/>
      <c r="AO12" s="372"/>
      <c r="AP12" s="372"/>
      <c r="AQ12" s="372"/>
      <c r="AR12" s="372"/>
      <c r="AS12" s="372"/>
      <c r="AT12" s="372"/>
      <c r="AU12" s="372"/>
      <c r="AV12" s="372"/>
      <c r="AW12" s="372"/>
      <c r="AX12" s="372"/>
      <c r="AY12" s="372"/>
      <c r="AZ12" s="372"/>
      <c r="BA12" s="372"/>
      <c r="BB12" s="372"/>
      <c r="BC12" s="372"/>
      <c r="BD12" s="372"/>
      <c r="BE12" s="372"/>
      <c r="BF12" s="372"/>
      <c r="BG12" s="372"/>
      <c r="BH12" s="372"/>
      <c r="BI12" s="372"/>
      <c r="BJ12" s="372"/>
      <c r="BK12" s="372"/>
      <c r="BL12" s="372"/>
      <c r="BM12" s="372"/>
      <c r="BN12" s="372"/>
      <c r="BO12" s="372"/>
      <c r="BP12" s="372"/>
      <c r="BQ12" s="372"/>
      <c r="BR12" s="372"/>
      <c r="BS12" s="372"/>
      <c r="BT12" s="372"/>
      <c r="BU12" s="372"/>
      <c r="BV12" s="372"/>
      <c r="BW12" s="372"/>
      <c r="BX12" s="372"/>
      <c r="BY12" s="372"/>
      <c r="BZ12" s="372"/>
      <c r="CA12" s="372"/>
      <c r="CB12" s="372"/>
      <c r="CC12" s="372"/>
      <c r="CD12" s="372"/>
      <c r="CE12" s="372"/>
      <c r="CF12" s="372"/>
      <c r="CG12" s="372"/>
      <c r="CH12" s="372"/>
      <c r="CI12" s="372"/>
      <c r="CJ12" s="372"/>
      <c r="CK12" s="372"/>
      <c r="CL12" s="157" t="s">
        <v>131</v>
      </c>
      <c r="CM12" s="158"/>
      <c r="CN12" s="158"/>
      <c r="CO12" s="158"/>
      <c r="CP12" s="158"/>
      <c r="CQ12" s="158"/>
      <c r="CR12" s="158"/>
      <c r="CS12" s="159"/>
      <c r="CT12" s="160" t="s">
        <v>38</v>
      </c>
      <c r="CU12" s="158"/>
      <c r="CV12" s="158"/>
      <c r="CW12" s="158"/>
      <c r="CX12" s="158"/>
      <c r="CY12" s="158"/>
      <c r="CZ12" s="158"/>
      <c r="DA12" s="159"/>
      <c r="DB12" s="154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276"/>
      <c r="DN12" s="154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276"/>
      <c r="DZ12" s="154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276"/>
      <c r="EL12" s="154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288"/>
    </row>
    <row r="13" spans="1:153" ht="24" customHeight="1" x14ac:dyDescent="0.2">
      <c r="A13" s="158" t="s">
        <v>130</v>
      </c>
      <c r="B13" s="158"/>
      <c r="C13" s="158"/>
      <c r="D13" s="158"/>
      <c r="E13" s="158"/>
      <c r="F13" s="158"/>
      <c r="G13" s="159"/>
      <c r="H13" s="371" t="s">
        <v>256</v>
      </c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  <c r="AJ13" s="372"/>
      <c r="AK13" s="372"/>
      <c r="AL13" s="372"/>
      <c r="AM13" s="372"/>
      <c r="AN13" s="372"/>
      <c r="AO13" s="372"/>
      <c r="AP13" s="372"/>
      <c r="AQ13" s="372"/>
      <c r="AR13" s="372"/>
      <c r="AS13" s="372"/>
      <c r="AT13" s="372"/>
      <c r="AU13" s="372"/>
      <c r="AV13" s="372"/>
      <c r="AW13" s="372"/>
      <c r="AX13" s="372"/>
      <c r="AY13" s="372"/>
      <c r="AZ13" s="372"/>
      <c r="BA13" s="372"/>
      <c r="BB13" s="372"/>
      <c r="BC13" s="372"/>
      <c r="BD13" s="372"/>
      <c r="BE13" s="372"/>
      <c r="BF13" s="372"/>
      <c r="BG13" s="372"/>
      <c r="BH13" s="372"/>
      <c r="BI13" s="372"/>
      <c r="BJ13" s="372"/>
      <c r="BK13" s="372"/>
      <c r="BL13" s="372"/>
      <c r="BM13" s="372"/>
      <c r="BN13" s="372"/>
      <c r="BO13" s="372"/>
      <c r="BP13" s="372"/>
      <c r="BQ13" s="372"/>
      <c r="BR13" s="372"/>
      <c r="BS13" s="372"/>
      <c r="BT13" s="372"/>
      <c r="BU13" s="372"/>
      <c r="BV13" s="372"/>
      <c r="BW13" s="372"/>
      <c r="BX13" s="372"/>
      <c r="BY13" s="372"/>
      <c r="BZ13" s="372"/>
      <c r="CA13" s="372"/>
      <c r="CB13" s="372"/>
      <c r="CC13" s="372"/>
      <c r="CD13" s="372"/>
      <c r="CE13" s="372"/>
      <c r="CF13" s="372"/>
      <c r="CG13" s="372"/>
      <c r="CH13" s="372"/>
      <c r="CI13" s="372"/>
      <c r="CJ13" s="372"/>
      <c r="CK13" s="372"/>
      <c r="CL13" s="157" t="s">
        <v>132</v>
      </c>
      <c r="CM13" s="158"/>
      <c r="CN13" s="158"/>
      <c r="CO13" s="158"/>
      <c r="CP13" s="158"/>
      <c r="CQ13" s="158"/>
      <c r="CR13" s="158"/>
      <c r="CS13" s="159"/>
      <c r="CT13" s="160" t="s">
        <v>38</v>
      </c>
      <c r="CU13" s="158"/>
      <c r="CV13" s="158"/>
      <c r="CW13" s="158"/>
      <c r="CX13" s="158"/>
      <c r="CY13" s="158"/>
      <c r="CZ13" s="158"/>
      <c r="DA13" s="159"/>
      <c r="DB13" s="162">
        <f>DB15+DB20+DB32+DB35</f>
        <v>24833675.609999999</v>
      </c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276"/>
      <c r="DN13" s="162">
        <f t="shared" ref="DN13" si="0">DN15+DN20+DN32+DN35</f>
        <v>17826806.57</v>
      </c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276"/>
      <c r="DZ13" s="162">
        <f t="shared" ref="DZ13" si="1">DZ15+DZ20+DZ32+DZ35</f>
        <v>17859606.93</v>
      </c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276"/>
      <c r="EL13" s="154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288"/>
    </row>
    <row r="14" spans="1:153" ht="12.75" customHeight="1" x14ac:dyDescent="0.2">
      <c r="A14" s="320" t="s">
        <v>133</v>
      </c>
      <c r="B14" s="320"/>
      <c r="C14" s="320"/>
      <c r="D14" s="320"/>
      <c r="E14" s="320"/>
      <c r="F14" s="320"/>
      <c r="G14" s="321"/>
      <c r="H14" s="31"/>
      <c r="I14" s="20"/>
      <c r="J14" s="250" t="s">
        <v>45</v>
      </c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50"/>
      <c r="BC14" s="250"/>
      <c r="BD14" s="250"/>
      <c r="BE14" s="250"/>
      <c r="BF14" s="250"/>
      <c r="BG14" s="250"/>
      <c r="BH14" s="250"/>
      <c r="BI14" s="250"/>
      <c r="BJ14" s="250"/>
      <c r="BK14" s="250"/>
      <c r="BL14" s="250"/>
      <c r="BM14" s="250"/>
      <c r="BN14" s="250"/>
      <c r="BO14" s="250"/>
      <c r="BP14" s="250"/>
      <c r="BQ14" s="250"/>
      <c r="BR14" s="250"/>
      <c r="BS14" s="250"/>
      <c r="BT14" s="250"/>
      <c r="BU14" s="250"/>
      <c r="BV14" s="250"/>
      <c r="BW14" s="250"/>
      <c r="BX14" s="250"/>
      <c r="BY14" s="250"/>
      <c r="BZ14" s="250"/>
      <c r="CA14" s="250"/>
      <c r="CB14" s="250"/>
      <c r="CC14" s="250"/>
      <c r="CD14" s="250"/>
      <c r="CE14" s="250"/>
      <c r="CF14" s="250"/>
      <c r="CG14" s="250"/>
      <c r="CH14" s="250"/>
      <c r="CI14" s="250"/>
      <c r="CJ14" s="250"/>
      <c r="CK14" s="287"/>
      <c r="CL14" s="15"/>
      <c r="CM14" s="15"/>
      <c r="CN14" s="15"/>
      <c r="CO14" s="15"/>
      <c r="CP14" s="15"/>
      <c r="CQ14" s="15"/>
      <c r="CR14" s="15"/>
      <c r="CS14" s="16"/>
      <c r="CT14" s="17"/>
      <c r="CU14" s="15"/>
      <c r="CV14" s="15"/>
      <c r="CW14" s="15"/>
      <c r="CX14" s="15"/>
      <c r="CY14" s="15"/>
      <c r="CZ14" s="15"/>
      <c r="DA14" s="16"/>
      <c r="DB14" s="10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2"/>
      <c r="DN14" s="10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2"/>
      <c r="DZ14" s="10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2"/>
      <c r="EL14" s="10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3"/>
    </row>
    <row r="15" spans="1:153" ht="22.5" customHeight="1" x14ac:dyDescent="0.2">
      <c r="A15" s="251"/>
      <c r="B15" s="251"/>
      <c r="C15" s="251"/>
      <c r="D15" s="251"/>
      <c r="E15" s="251"/>
      <c r="F15" s="251"/>
      <c r="G15" s="251"/>
      <c r="H15" s="24"/>
      <c r="I15" s="23"/>
      <c r="J15" s="156" t="s">
        <v>257</v>
      </c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354"/>
      <c r="CL15" s="158" t="s">
        <v>134</v>
      </c>
      <c r="CM15" s="158"/>
      <c r="CN15" s="158"/>
      <c r="CO15" s="158"/>
      <c r="CP15" s="158"/>
      <c r="CQ15" s="158"/>
      <c r="CR15" s="158"/>
      <c r="CS15" s="159"/>
      <c r="CT15" s="160" t="s">
        <v>38</v>
      </c>
      <c r="CU15" s="158"/>
      <c r="CV15" s="158"/>
      <c r="CW15" s="158"/>
      <c r="CX15" s="158"/>
      <c r="CY15" s="158"/>
      <c r="CZ15" s="158"/>
      <c r="DA15" s="159"/>
      <c r="DB15" s="162">
        <f>DB18</f>
        <v>11050662.019999998</v>
      </c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276"/>
      <c r="DN15" s="162">
        <f>DN18</f>
        <v>17826806.57</v>
      </c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276"/>
      <c r="DZ15" s="162">
        <f>DZ18</f>
        <v>17859606.93</v>
      </c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276"/>
      <c r="EL15" s="154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288"/>
    </row>
    <row r="16" spans="1:153" ht="12.75" customHeight="1" x14ac:dyDescent="0.2">
      <c r="A16" s="15"/>
      <c r="B16" s="15"/>
      <c r="C16" s="15"/>
      <c r="D16" s="15"/>
      <c r="E16" s="15"/>
      <c r="F16" s="15"/>
      <c r="G16" s="15"/>
      <c r="H16" s="31"/>
      <c r="I16" s="20"/>
      <c r="J16" s="250" t="s">
        <v>45</v>
      </c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50"/>
      <c r="BA16" s="250"/>
      <c r="BB16" s="250"/>
      <c r="BC16" s="250"/>
      <c r="BD16" s="250"/>
      <c r="BE16" s="250"/>
      <c r="BF16" s="250"/>
      <c r="BG16" s="250"/>
      <c r="BH16" s="250"/>
      <c r="BI16" s="250"/>
      <c r="BJ16" s="250"/>
      <c r="BK16" s="250"/>
      <c r="BL16" s="250"/>
      <c r="BM16" s="250"/>
      <c r="BN16" s="250"/>
      <c r="BO16" s="250"/>
      <c r="BP16" s="250"/>
      <c r="BQ16" s="250"/>
      <c r="BR16" s="250"/>
      <c r="BS16" s="250"/>
      <c r="BT16" s="250"/>
      <c r="BU16" s="250"/>
      <c r="BV16" s="250"/>
      <c r="BW16" s="250"/>
      <c r="BX16" s="250"/>
      <c r="BY16" s="250"/>
      <c r="BZ16" s="250"/>
      <c r="CA16" s="250"/>
      <c r="CB16" s="250"/>
      <c r="CC16" s="250"/>
      <c r="CD16" s="250"/>
      <c r="CE16" s="250"/>
      <c r="CF16" s="250"/>
      <c r="CG16" s="250"/>
      <c r="CH16" s="250"/>
      <c r="CI16" s="250"/>
      <c r="CJ16" s="250"/>
      <c r="CK16" s="287"/>
      <c r="CL16" s="15"/>
      <c r="CM16" s="15"/>
      <c r="CN16" s="15"/>
      <c r="CO16" s="15"/>
      <c r="CP16" s="15"/>
      <c r="CQ16" s="15"/>
      <c r="CR16" s="15"/>
      <c r="CS16" s="16"/>
      <c r="CT16" s="17"/>
      <c r="CU16" s="15"/>
      <c r="CV16" s="15"/>
      <c r="CW16" s="15"/>
      <c r="CX16" s="15"/>
      <c r="CY16" s="15"/>
      <c r="CZ16" s="15"/>
      <c r="DA16" s="16"/>
      <c r="DB16" s="10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2"/>
      <c r="DN16" s="10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2"/>
      <c r="DZ16" s="10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2"/>
      <c r="EL16" s="10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3"/>
    </row>
    <row r="17" spans="1:153" ht="12.75" customHeight="1" x14ac:dyDescent="0.2">
      <c r="A17" s="15"/>
      <c r="B17" s="15"/>
      <c r="C17" s="15"/>
      <c r="D17" s="15"/>
      <c r="E17" s="15"/>
      <c r="F17" s="15"/>
      <c r="G17" s="15"/>
      <c r="H17" s="31"/>
      <c r="I17" s="20"/>
      <c r="J17" s="250" t="s">
        <v>258</v>
      </c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0"/>
      <c r="BI17" s="250"/>
      <c r="BJ17" s="250"/>
      <c r="BK17" s="250"/>
      <c r="BL17" s="250"/>
      <c r="BM17" s="250"/>
      <c r="BN17" s="250"/>
      <c r="BO17" s="250"/>
      <c r="BP17" s="250"/>
      <c r="BQ17" s="250"/>
      <c r="BR17" s="250"/>
      <c r="BS17" s="250"/>
      <c r="BT17" s="250"/>
      <c r="BU17" s="250"/>
      <c r="BV17" s="250"/>
      <c r="BW17" s="250"/>
      <c r="BX17" s="250"/>
      <c r="BY17" s="250"/>
      <c r="BZ17" s="250"/>
      <c r="CA17" s="250"/>
      <c r="CB17" s="250"/>
      <c r="CC17" s="250"/>
      <c r="CD17" s="250"/>
      <c r="CE17" s="250"/>
      <c r="CF17" s="250"/>
      <c r="CG17" s="250"/>
      <c r="CH17" s="250"/>
      <c r="CI17" s="250"/>
      <c r="CJ17" s="250"/>
      <c r="CK17" s="287"/>
      <c r="CL17" s="15"/>
      <c r="CM17" s="15"/>
      <c r="CN17" s="15"/>
      <c r="CO17" s="15"/>
      <c r="CP17" s="15"/>
      <c r="CQ17" s="15"/>
      <c r="CR17" s="15"/>
      <c r="CS17" s="16"/>
      <c r="CT17" s="17"/>
      <c r="CU17" s="15"/>
      <c r="CV17" s="15"/>
      <c r="CW17" s="15"/>
      <c r="CX17" s="15"/>
      <c r="CY17" s="15"/>
      <c r="CZ17" s="15"/>
      <c r="DA17" s="16"/>
      <c r="DB17" s="10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2"/>
      <c r="DN17" s="10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2"/>
      <c r="DZ17" s="10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2"/>
      <c r="EL17" s="10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3"/>
    </row>
    <row r="18" spans="1:153" ht="24" customHeight="1" x14ac:dyDescent="0.2">
      <c r="A18" s="158" t="s">
        <v>135</v>
      </c>
      <c r="B18" s="158"/>
      <c r="C18" s="158"/>
      <c r="D18" s="158"/>
      <c r="E18" s="158"/>
      <c r="F18" s="158"/>
      <c r="G18" s="159"/>
      <c r="H18" s="353" t="s">
        <v>136</v>
      </c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  <c r="BS18" s="249"/>
      <c r="BT18" s="249"/>
      <c r="BU18" s="249"/>
      <c r="BV18" s="249"/>
      <c r="BW18" s="249"/>
      <c r="BX18" s="249"/>
      <c r="BY18" s="249"/>
      <c r="BZ18" s="249"/>
      <c r="CA18" s="249"/>
      <c r="CB18" s="249"/>
      <c r="CC18" s="249"/>
      <c r="CD18" s="249"/>
      <c r="CE18" s="249"/>
      <c r="CF18" s="249"/>
      <c r="CG18" s="249"/>
      <c r="CH18" s="249"/>
      <c r="CI18" s="249"/>
      <c r="CJ18" s="249"/>
      <c r="CK18" s="249"/>
      <c r="CL18" s="157" t="s">
        <v>137</v>
      </c>
      <c r="CM18" s="158"/>
      <c r="CN18" s="158"/>
      <c r="CO18" s="158"/>
      <c r="CP18" s="158"/>
      <c r="CQ18" s="158"/>
      <c r="CR18" s="158"/>
      <c r="CS18" s="159"/>
      <c r="CT18" s="160" t="s">
        <v>38</v>
      </c>
      <c r="CU18" s="158"/>
      <c r="CV18" s="158"/>
      <c r="CW18" s="158"/>
      <c r="CX18" s="158"/>
      <c r="CY18" s="158"/>
      <c r="CZ18" s="158"/>
      <c r="DA18" s="159"/>
      <c r="DB18" s="162">
        <f>стр.1_4!DF71</f>
        <v>11050662.019999998</v>
      </c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276"/>
      <c r="DN18" s="162">
        <f>стр.1_4!DW71</f>
        <v>17826806.57</v>
      </c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276"/>
      <c r="DZ18" s="162">
        <f>стр.1_4!EW71</f>
        <v>17859606.93</v>
      </c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276"/>
      <c r="EL18" s="154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288"/>
    </row>
    <row r="19" spans="1:153" ht="12.75" customHeight="1" x14ac:dyDescent="0.2">
      <c r="A19" s="158" t="s">
        <v>138</v>
      </c>
      <c r="B19" s="158"/>
      <c r="C19" s="158"/>
      <c r="D19" s="158"/>
      <c r="E19" s="158"/>
      <c r="F19" s="158"/>
      <c r="G19" s="159"/>
      <c r="H19" s="291" t="s">
        <v>139</v>
      </c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157" t="s">
        <v>140</v>
      </c>
      <c r="CM19" s="158"/>
      <c r="CN19" s="158"/>
      <c r="CO19" s="158"/>
      <c r="CP19" s="158"/>
      <c r="CQ19" s="158"/>
      <c r="CR19" s="158"/>
      <c r="CS19" s="159"/>
      <c r="CT19" s="160" t="s">
        <v>38</v>
      </c>
      <c r="CU19" s="158"/>
      <c r="CV19" s="158"/>
      <c r="CW19" s="158"/>
      <c r="CX19" s="158"/>
      <c r="CY19" s="158"/>
      <c r="CZ19" s="158"/>
      <c r="DA19" s="159"/>
      <c r="DB19" s="154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276"/>
      <c r="DN19" s="154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276"/>
      <c r="DZ19" s="154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276"/>
      <c r="EL19" s="154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288"/>
    </row>
    <row r="20" spans="1:153" ht="24" customHeight="1" x14ac:dyDescent="0.2">
      <c r="A20" s="158" t="s">
        <v>141</v>
      </c>
      <c r="B20" s="158"/>
      <c r="C20" s="158"/>
      <c r="D20" s="158"/>
      <c r="E20" s="158"/>
      <c r="F20" s="158"/>
      <c r="G20" s="159"/>
      <c r="H20" s="352" t="s">
        <v>142</v>
      </c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232"/>
      <c r="BN20" s="232"/>
      <c r="BO20" s="232"/>
      <c r="BP20" s="232"/>
      <c r="BQ20" s="232"/>
      <c r="BR20" s="232"/>
      <c r="BS20" s="232"/>
      <c r="BT20" s="232"/>
      <c r="BU20" s="232"/>
      <c r="BV20" s="232"/>
      <c r="BW20" s="232"/>
      <c r="BX20" s="232"/>
      <c r="BY20" s="232"/>
      <c r="BZ20" s="232"/>
      <c r="CA20" s="232"/>
      <c r="CB20" s="232"/>
      <c r="CC20" s="232"/>
      <c r="CD20" s="232"/>
      <c r="CE20" s="232"/>
      <c r="CF20" s="232"/>
      <c r="CG20" s="232"/>
      <c r="CH20" s="232"/>
      <c r="CI20" s="232"/>
      <c r="CJ20" s="232"/>
      <c r="CK20" s="232"/>
      <c r="CL20" s="157" t="s">
        <v>143</v>
      </c>
      <c r="CM20" s="158"/>
      <c r="CN20" s="158"/>
      <c r="CO20" s="158"/>
      <c r="CP20" s="158"/>
      <c r="CQ20" s="158"/>
      <c r="CR20" s="158"/>
      <c r="CS20" s="159"/>
      <c r="CT20" s="160" t="s">
        <v>38</v>
      </c>
      <c r="CU20" s="158"/>
      <c r="CV20" s="158"/>
      <c r="CW20" s="158"/>
      <c r="CX20" s="158"/>
      <c r="CY20" s="158"/>
      <c r="CZ20" s="158"/>
      <c r="DA20" s="159"/>
      <c r="DB20" s="162">
        <f>DB21</f>
        <v>12933013.590000002</v>
      </c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276"/>
      <c r="DN20" s="162">
        <f>DN21</f>
        <v>0</v>
      </c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276"/>
      <c r="DZ20" s="162">
        <f>DZ21</f>
        <v>0</v>
      </c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276"/>
      <c r="EL20" s="154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288"/>
    </row>
    <row r="21" spans="1:153" ht="24" customHeight="1" x14ac:dyDescent="0.2">
      <c r="A21" s="158" t="s">
        <v>144</v>
      </c>
      <c r="B21" s="158"/>
      <c r="C21" s="158"/>
      <c r="D21" s="158"/>
      <c r="E21" s="158"/>
      <c r="F21" s="158"/>
      <c r="G21" s="159"/>
      <c r="H21" s="291" t="s">
        <v>136</v>
      </c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157" t="s">
        <v>145</v>
      </c>
      <c r="CM21" s="158"/>
      <c r="CN21" s="158"/>
      <c r="CO21" s="158"/>
      <c r="CP21" s="158"/>
      <c r="CQ21" s="158"/>
      <c r="CR21" s="158"/>
      <c r="CS21" s="159"/>
      <c r="CT21" s="160" t="s">
        <v>38</v>
      </c>
      <c r="CU21" s="158"/>
      <c r="CV21" s="158"/>
      <c r="CW21" s="158"/>
      <c r="CX21" s="158"/>
      <c r="CY21" s="158"/>
      <c r="CZ21" s="158"/>
      <c r="DA21" s="159"/>
      <c r="DB21" s="162">
        <f>стр.1_4!DI71</f>
        <v>12933013.590000002</v>
      </c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276"/>
      <c r="DN21" s="162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276"/>
      <c r="DZ21" s="162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276"/>
      <c r="EL21" s="154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288"/>
    </row>
    <row r="22" spans="1:153" s="49" customFormat="1" ht="24" hidden="1" customHeight="1" x14ac:dyDescent="0.2">
      <c r="A22" s="158" t="s">
        <v>271</v>
      </c>
      <c r="B22" s="158"/>
      <c r="C22" s="158"/>
      <c r="D22" s="158"/>
      <c r="E22" s="158"/>
      <c r="F22" s="158"/>
      <c r="G22" s="159"/>
      <c r="H22" s="338" t="s">
        <v>273</v>
      </c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351"/>
      <c r="CL22" s="157" t="s">
        <v>272</v>
      </c>
      <c r="CM22" s="158"/>
      <c r="CN22" s="158"/>
      <c r="CO22" s="158"/>
      <c r="CP22" s="158"/>
      <c r="CQ22" s="158"/>
      <c r="CR22" s="158"/>
      <c r="CS22" s="159"/>
      <c r="CT22" s="160"/>
      <c r="CU22" s="158"/>
      <c r="CV22" s="158"/>
      <c r="CW22" s="158"/>
      <c r="CX22" s="158"/>
      <c r="CY22" s="158"/>
      <c r="CZ22" s="158"/>
      <c r="DA22" s="159"/>
      <c r="DB22" s="162">
        <v>0</v>
      </c>
      <c r="DC22" s="163"/>
      <c r="DD22" s="163"/>
      <c r="DE22" s="163"/>
      <c r="DF22" s="163"/>
      <c r="DG22" s="163"/>
      <c r="DH22" s="163"/>
      <c r="DI22" s="163"/>
      <c r="DJ22" s="163"/>
      <c r="DK22" s="163"/>
      <c r="DL22" s="163"/>
      <c r="DM22" s="164"/>
      <c r="DN22" s="162"/>
      <c r="DO22" s="163"/>
      <c r="DP22" s="163"/>
      <c r="DQ22" s="163"/>
      <c r="DR22" s="163"/>
      <c r="DS22" s="163"/>
      <c r="DT22" s="163"/>
      <c r="DU22" s="163"/>
      <c r="DV22" s="163"/>
      <c r="DW22" s="163"/>
      <c r="DX22" s="163"/>
      <c r="DY22" s="164"/>
      <c r="DZ22" s="154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276"/>
      <c r="EL22" s="154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288"/>
    </row>
    <row r="23" spans="1:153" ht="24" hidden="1" customHeight="1" x14ac:dyDescent="0.2">
      <c r="A23" s="158"/>
      <c r="B23" s="158"/>
      <c r="C23" s="158"/>
      <c r="D23" s="158"/>
      <c r="E23" s="158"/>
      <c r="F23" s="158"/>
      <c r="G23" s="159"/>
      <c r="H23" s="335" t="s">
        <v>181</v>
      </c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336"/>
      <c r="AG23" s="336"/>
      <c r="AH23" s="336"/>
      <c r="AI23" s="336"/>
      <c r="AJ23" s="336"/>
      <c r="AK23" s="336"/>
      <c r="AL23" s="336"/>
      <c r="AM23" s="336"/>
      <c r="AN23" s="336"/>
      <c r="AO23" s="336"/>
      <c r="AP23" s="336"/>
      <c r="AQ23" s="336"/>
      <c r="AR23" s="336"/>
      <c r="AS23" s="336"/>
      <c r="AT23" s="336"/>
      <c r="AU23" s="336"/>
      <c r="AV23" s="336"/>
      <c r="AW23" s="336"/>
      <c r="AX23" s="336"/>
      <c r="AY23" s="336"/>
      <c r="AZ23" s="336"/>
      <c r="BA23" s="336"/>
      <c r="BB23" s="336"/>
      <c r="BC23" s="336"/>
      <c r="BD23" s="336"/>
      <c r="BE23" s="336"/>
      <c r="BF23" s="336"/>
      <c r="BG23" s="336"/>
      <c r="BH23" s="336"/>
      <c r="BI23" s="336"/>
      <c r="BJ23" s="336"/>
      <c r="BK23" s="336"/>
      <c r="BL23" s="336"/>
      <c r="BM23" s="336"/>
      <c r="BN23" s="336"/>
      <c r="BO23" s="336"/>
      <c r="BP23" s="336"/>
      <c r="BQ23" s="336"/>
      <c r="BR23" s="336"/>
      <c r="BS23" s="336"/>
      <c r="BT23" s="336"/>
      <c r="BU23" s="336"/>
      <c r="BV23" s="336"/>
      <c r="BW23" s="336"/>
      <c r="BX23" s="336"/>
      <c r="BY23" s="336"/>
      <c r="BZ23" s="336"/>
      <c r="CA23" s="336"/>
      <c r="CB23" s="336"/>
      <c r="CC23" s="336"/>
      <c r="CD23" s="336"/>
      <c r="CE23" s="336"/>
      <c r="CF23" s="336"/>
      <c r="CG23" s="336"/>
      <c r="CH23" s="336"/>
      <c r="CI23" s="336"/>
      <c r="CJ23" s="336"/>
      <c r="CK23" s="337"/>
      <c r="CL23" s="157" t="s">
        <v>182</v>
      </c>
      <c r="CM23" s="158"/>
      <c r="CN23" s="158"/>
      <c r="CO23" s="158"/>
      <c r="CP23" s="158"/>
      <c r="CQ23" s="158"/>
      <c r="CR23" s="158"/>
      <c r="CS23" s="159"/>
      <c r="CT23" s="160"/>
      <c r="CU23" s="158"/>
      <c r="CV23" s="158"/>
      <c r="CW23" s="158"/>
      <c r="CX23" s="158"/>
      <c r="CY23" s="158"/>
      <c r="CZ23" s="158"/>
      <c r="DA23" s="159"/>
      <c r="DB23" s="154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276"/>
      <c r="DN23" s="154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276"/>
      <c r="DZ23" s="154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276"/>
      <c r="EL23" s="154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288"/>
    </row>
    <row r="24" spans="1:153" ht="12.75" hidden="1" customHeight="1" x14ac:dyDescent="0.2">
      <c r="A24" s="158" t="s">
        <v>146</v>
      </c>
      <c r="B24" s="158"/>
      <c r="C24" s="158"/>
      <c r="D24" s="158"/>
      <c r="E24" s="158"/>
      <c r="F24" s="158"/>
      <c r="G24" s="159"/>
      <c r="H24" s="291" t="s">
        <v>139</v>
      </c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157" t="s">
        <v>147</v>
      </c>
      <c r="CM24" s="158"/>
      <c r="CN24" s="158"/>
      <c r="CO24" s="158"/>
      <c r="CP24" s="158"/>
      <c r="CQ24" s="158"/>
      <c r="CR24" s="158"/>
      <c r="CS24" s="159"/>
      <c r="CT24" s="160" t="s">
        <v>38</v>
      </c>
      <c r="CU24" s="158"/>
      <c r="CV24" s="158"/>
      <c r="CW24" s="158"/>
      <c r="CX24" s="158"/>
      <c r="CY24" s="158"/>
      <c r="CZ24" s="158"/>
      <c r="DA24" s="159"/>
      <c r="DB24" s="154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276"/>
      <c r="DN24" s="154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276"/>
      <c r="DZ24" s="154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276"/>
      <c r="EL24" s="154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288"/>
    </row>
    <row r="25" spans="1:153" ht="12.75" hidden="1" customHeight="1" x14ac:dyDescent="0.2">
      <c r="A25" s="158" t="s">
        <v>148</v>
      </c>
      <c r="B25" s="158"/>
      <c r="C25" s="158"/>
      <c r="D25" s="158"/>
      <c r="E25" s="158"/>
      <c r="F25" s="158"/>
      <c r="G25" s="159"/>
      <c r="H25" s="352" t="s">
        <v>149</v>
      </c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2"/>
      <c r="BN25" s="232"/>
      <c r="BO25" s="232"/>
      <c r="BP25" s="232"/>
      <c r="BQ25" s="232"/>
      <c r="BR25" s="232"/>
      <c r="BS25" s="232"/>
      <c r="BT25" s="232"/>
      <c r="BU25" s="232"/>
      <c r="BV25" s="232"/>
      <c r="BW25" s="232"/>
      <c r="BX25" s="232"/>
      <c r="BY25" s="232"/>
      <c r="BZ25" s="232"/>
      <c r="CA25" s="232"/>
      <c r="CB25" s="232"/>
      <c r="CC25" s="232"/>
      <c r="CD25" s="232"/>
      <c r="CE25" s="232"/>
      <c r="CF25" s="232"/>
      <c r="CG25" s="232"/>
      <c r="CH25" s="232"/>
      <c r="CI25" s="232"/>
      <c r="CJ25" s="232"/>
      <c r="CK25" s="232"/>
      <c r="CL25" s="157" t="s">
        <v>150</v>
      </c>
      <c r="CM25" s="158"/>
      <c r="CN25" s="158"/>
      <c r="CO25" s="158"/>
      <c r="CP25" s="158"/>
      <c r="CQ25" s="158"/>
      <c r="CR25" s="158"/>
      <c r="CS25" s="159"/>
      <c r="CT25" s="160" t="s">
        <v>38</v>
      </c>
      <c r="CU25" s="158"/>
      <c r="CV25" s="158"/>
      <c r="CW25" s="158"/>
      <c r="CX25" s="158"/>
      <c r="CY25" s="158"/>
      <c r="CZ25" s="158"/>
      <c r="DA25" s="159"/>
      <c r="DB25" s="154"/>
      <c r="DC25" s="155"/>
      <c r="DD25" s="155"/>
      <c r="DE25" s="155"/>
      <c r="DF25" s="155"/>
      <c r="DG25" s="155"/>
      <c r="DH25" s="155"/>
      <c r="DI25" s="155"/>
      <c r="DJ25" s="155"/>
      <c r="DK25" s="155"/>
      <c r="DL25" s="155"/>
      <c r="DM25" s="276"/>
      <c r="DN25" s="154"/>
      <c r="DO25" s="155"/>
      <c r="DP25" s="155"/>
      <c r="DQ25" s="155"/>
      <c r="DR25" s="155"/>
      <c r="DS25" s="155"/>
      <c r="DT25" s="155"/>
      <c r="DU25" s="155"/>
      <c r="DV25" s="155"/>
      <c r="DW25" s="155"/>
      <c r="DX25" s="155"/>
      <c r="DY25" s="276"/>
      <c r="DZ25" s="154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276"/>
      <c r="EL25" s="154"/>
      <c r="EM25" s="155"/>
      <c r="EN25" s="155"/>
      <c r="EO25" s="155"/>
      <c r="EP25" s="155"/>
      <c r="EQ25" s="155"/>
      <c r="ER25" s="155"/>
      <c r="ES25" s="155"/>
      <c r="ET25" s="155"/>
      <c r="EU25" s="155"/>
      <c r="EV25" s="155"/>
      <c r="EW25" s="288"/>
    </row>
    <row r="26" spans="1:153" ht="24" hidden="1" customHeight="1" thickBot="1" x14ac:dyDescent="0.25">
      <c r="A26" s="158"/>
      <c r="B26" s="158"/>
      <c r="C26" s="158"/>
      <c r="D26" s="158"/>
      <c r="E26" s="158"/>
      <c r="F26" s="158"/>
      <c r="G26" s="159"/>
      <c r="H26" s="335" t="s">
        <v>181</v>
      </c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336"/>
      <c r="AI26" s="336"/>
      <c r="AJ26" s="336"/>
      <c r="AK26" s="336"/>
      <c r="AL26" s="336"/>
      <c r="AM26" s="336"/>
      <c r="AN26" s="336"/>
      <c r="AO26" s="336"/>
      <c r="AP26" s="336"/>
      <c r="AQ26" s="336"/>
      <c r="AR26" s="336"/>
      <c r="AS26" s="336"/>
      <c r="AT26" s="336"/>
      <c r="AU26" s="336"/>
      <c r="AV26" s="336"/>
      <c r="AW26" s="336"/>
      <c r="AX26" s="336"/>
      <c r="AY26" s="336"/>
      <c r="AZ26" s="336"/>
      <c r="BA26" s="336"/>
      <c r="BB26" s="336"/>
      <c r="BC26" s="336"/>
      <c r="BD26" s="336"/>
      <c r="BE26" s="336"/>
      <c r="BF26" s="336"/>
      <c r="BG26" s="336"/>
      <c r="BH26" s="336"/>
      <c r="BI26" s="336"/>
      <c r="BJ26" s="336"/>
      <c r="BK26" s="336"/>
      <c r="BL26" s="336"/>
      <c r="BM26" s="336"/>
      <c r="BN26" s="336"/>
      <c r="BO26" s="336"/>
      <c r="BP26" s="336"/>
      <c r="BQ26" s="336"/>
      <c r="BR26" s="336"/>
      <c r="BS26" s="336"/>
      <c r="BT26" s="336"/>
      <c r="BU26" s="336"/>
      <c r="BV26" s="336"/>
      <c r="BW26" s="336"/>
      <c r="BX26" s="336"/>
      <c r="BY26" s="336"/>
      <c r="BZ26" s="336"/>
      <c r="CA26" s="336"/>
      <c r="CB26" s="336"/>
      <c r="CC26" s="336"/>
      <c r="CD26" s="336"/>
      <c r="CE26" s="336"/>
      <c r="CF26" s="336"/>
      <c r="CG26" s="336"/>
      <c r="CH26" s="336"/>
      <c r="CI26" s="336"/>
      <c r="CJ26" s="336"/>
      <c r="CK26" s="337"/>
      <c r="CL26" s="238" t="s">
        <v>183</v>
      </c>
      <c r="CM26" s="234"/>
      <c r="CN26" s="234"/>
      <c r="CO26" s="234"/>
      <c r="CP26" s="234"/>
      <c r="CQ26" s="234"/>
      <c r="CR26" s="234"/>
      <c r="CS26" s="235"/>
      <c r="CT26" s="239"/>
      <c r="CU26" s="234"/>
      <c r="CV26" s="234"/>
      <c r="CW26" s="234"/>
      <c r="CX26" s="234"/>
      <c r="CY26" s="234"/>
      <c r="CZ26" s="234"/>
      <c r="DA26" s="235"/>
      <c r="DB26" s="236"/>
      <c r="DC26" s="237"/>
      <c r="DD26" s="237"/>
      <c r="DE26" s="237"/>
      <c r="DF26" s="237"/>
      <c r="DG26" s="237"/>
      <c r="DH26" s="237"/>
      <c r="DI26" s="237"/>
      <c r="DJ26" s="237"/>
      <c r="DK26" s="237"/>
      <c r="DL26" s="237"/>
      <c r="DM26" s="373"/>
      <c r="DN26" s="236"/>
      <c r="DO26" s="237"/>
      <c r="DP26" s="237"/>
      <c r="DQ26" s="237"/>
      <c r="DR26" s="237"/>
      <c r="DS26" s="237"/>
      <c r="DT26" s="237"/>
      <c r="DU26" s="237"/>
      <c r="DV26" s="237"/>
      <c r="DW26" s="237"/>
      <c r="DX26" s="237"/>
      <c r="DY26" s="373"/>
      <c r="DZ26" s="236"/>
      <c r="EA26" s="237"/>
      <c r="EB26" s="237"/>
      <c r="EC26" s="237"/>
      <c r="ED26" s="237"/>
      <c r="EE26" s="237"/>
      <c r="EF26" s="237"/>
      <c r="EG26" s="237"/>
      <c r="EH26" s="237"/>
      <c r="EI26" s="237"/>
      <c r="EJ26" s="237"/>
      <c r="EK26" s="373"/>
      <c r="EL26" s="236"/>
      <c r="EM26" s="237"/>
      <c r="EN26" s="237"/>
      <c r="EO26" s="237"/>
      <c r="EP26" s="237"/>
      <c r="EQ26" s="237"/>
      <c r="ER26" s="237"/>
      <c r="ES26" s="237"/>
      <c r="ET26" s="237"/>
      <c r="EU26" s="237"/>
      <c r="EV26" s="237"/>
      <c r="EW26" s="374"/>
    </row>
    <row r="27" spans="1:153" ht="6" customHeight="1" x14ac:dyDescent="0.2">
      <c r="A27" s="2"/>
      <c r="B27" s="2"/>
      <c r="C27" s="2"/>
      <c r="D27" s="2"/>
      <c r="E27" s="2"/>
      <c r="F27" s="2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</row>
    <row r="28" spans="1:153" ht="11.25" customHeight="1" x14ac:dyDescent="0.2">
      <c r="A28" s="259" t="s">
        <v>118</v>
      </c>
      <c r="B28" s="259"/>
      <c r="C28" s="259"/>
      <c r="D28" s="259"/>
      <c r="E28" s="259"/>
      <c r="F28" s="259"/>
      <c r="G28" s="260"/>
      <c r="H28" s="363" t="s">
        <v>1</v>
      </c>
      <c r="I28" s="363"/>
      <c r="J28" s="363"/>
      <c r="K28" s="363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3"/>
      <c r="AD28" s="363"/>
      <c r="AE28" s="363"/>
      <c r="AF28" s="363"/>
      <c r="AG28" s="363"/>
      <c r="AH28" s="363"/>
      <c r="AI28" s="363"/>
      <c r="AJ28" s="363"/>
      <c r="AK28" s="363"/>
      <c r="AL28" s="363"/>
      <c r="AM28" s="363"/>
      <c r="AN28" s="363"/>
      <c r="AO28" s="363"/>
      <c r="AP28" s="363"/>
      <c r="AQ28" s="363"/>
      <c r="AR28" s="363"/>
      <c r="AS28" s="363"/>
      <c r="AT28" s="363"/>
      <c r="AU28" s="363"/>
      <c r="AV28" s="363"/>
      <c r="AW28" s="363"/>
      <c r="AX28" s="363"/>
      <c r="AY28" s="363"/>
      <c r="AZ28" s="363"/>
      <c r="BA28" s="363"/>
      <c r="BB28" s="363"/>
      <c r="BC28" s="363"/>
      <c r="BD28" s="363"/>
      <c r="BE28" s="363"/>
      <c r="BF28" s="363"/>
      <c r="BG28" s="363"/>
      <c r="BH28" s="363"/>
      <c r="BI28" s="363"/>
      <c r="BJ28" s="363"/>
      <c r="BK28" s="363"/>
      <c r="BL28" s="363"/>
      <c r="BM28" s="363"/>
      <c r="BN28" s="363"/>
      <c r="BO28" s="363"/>
      <c r="BP28" s="363"/>
      <c r="BQ28" s="363"/>
      <c r="BR28" s="363"/>
      <c r="BS28" s="363"/>
      <c r="BT28" s="363"/>
      <c r="BU28" s="363"/>
      <c r="BV28" s="363"/>
      <c r="BW28" s="363"/>
      <c r="BX28" s="363"/>
      <c r="BY28" s="363"/>
      <c r="BZ28" s="363"/>
      <c r="CA28" s="363"/>
      <c r="CB28" s="363"/>
      <c r="CC28" s="363"/>
      <c r="CD28" s="363"/>
      <c r="CE28" s="363"/>
      <c r="CF28" s="363"/>
      <c r="CG28" s="363"/>
      <c r="CH28" s="363"/>
      <c r="CI28" s="363"/>
      <c r="CJ28" s="363"/>
      <c r="CK28" s="364"/>
      <c r="CL28" s="258" t="s">
        <v>119</v>
      </c>
      <c r="CM28" s="259"/>
      <c r="CN28" s="259"/>
      <c r="CO28" s="259"/>
      <c r="CP28" s="259"/>
      <c r="CQ28" s="259"/>
      <c r="CR28" s="259"/>
      <c r="CS28" s="260"/>
      <c r="CT28" s="258" t="s">
        <v>120</v>
      </c>
      <c r="CU28" s="259"/>
      <c r="CV28" s="259"/>
      <c r="CW28" s="259"/>
      <c r="CX28" s="259"/>
      <c r="CY28" s="259"/>
      <c r="CZ28" s="259"/>
      <c r="DA28" s="260"/>
      <c r="DB28" s="327" t="s">
        <v>7</v>
      </c>
      <c r="DC28" s="328"/>
      <c r="DD28" s="328"/>
      <c r="DE28" s="328"/>
      <c r="DF28" s="328"/>
      <c r="DG28" s="328"/>
      <c r="DH28" s="328"/>
      <c r="DI28" s="328"/>
      <c r="DJ28" s="328"/>
      <c r="DK28" s="328"/>
      <c r="DL28" s="328"/>
      <c r="DM28" s="328"/>
      <c r="DN28" s="328"/>
      <c r="DO28" s="328"/>
      <c r="DP28" s="328"/>
      <c r="DQ28" s="328"/>
      <c r="DR28" s="328"/>
      <c r="DS28" s="328"/>
      <c r="DT28" s="328"/>
      <c r="DU28" s="328"/>
      <c r="DV28" s="328"/>
      <c r="DW28" s="328"/>
      <c r="DX28" s="328"/>
      <c r="DY28" s="328"/>
      <c r="DZ28" s="328"/>
      <c r="EA28" s="328"/>
      <c r="EB28" s="328"/>
      <c r="EC28" s="328"/>
      <c r="ED28" s="328"/>
      <c r="EE28" s="328"/>
      <c r="EF28" s="328"/>
      <c r="EG28" s="328"/>
      <c r="EH28" s="328"/>
      <c r="EI28" s="328"/>
      <c r="EJ28" s="328"/>
      <c r="EK28" s="328"/>
      <c r="EL28" s="328"/>
      <c r="EM28" s="328"/>
      <c r="EN28" s="328"/>
      <c r="EO28" s="328"/>
      <c r="EP28" s="328"/>
      <c r="EQ28" s="328"/>
      <c r="ER28" s="328"/>
      <c r="ES28" s="328"/>
      <c r="ET28" s="328"/>
      <c r="EU28" s="328"/>
      <c r="EV28" s="328"/>
      <c r="EW28" s="328"/>
    </row>
    <row r="29" spans="1:153" ht="11.25" customHeight="1" x14ac:dyDescent="0.2">
      <c r="A29" s="262"/>
      <c r="B29" s="262"/>
      <c r="C29" s="262"/>
      <c r="D29" s="262"/>
      <c r="E29" s="262"/>
      <c r="F29" s="262"/>
      <c r="G29" s="263"/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  <c r="U29" s="365"/>
      <c r="V29" s="365"/>
      <c r="W29" s="365"/>
      <c r="X29" s="365"/>
      <c r="Y29" s="365"/>
      <c r="Z29" s="365"/>
      <c r="AA29" s="365"/>
      <c r="AB29" s="365"/>
      <c r="AC29" s="365"/>
      <c r="AD29" s="365"/>
      <c r="AE29" s="365"/>
      <c r="AF29" s="365"/>
      <c r="AG29" s="365"/>
      <c r="AH29" s="365"/>
      <c r="AI29" s="365"/>
      <c r="AJ29" s="365"/>
      <c r="AK29" s="365"/>
      <c r="AL29" s="365"/>
      <c r="AM29" s="365"/>
      <c r="AN29" s="365"/>
      <c r="AO29" s="365"/>
      <c r="AP29" s="365"/>
      <c r="AQ29" s="365"/>
      <c r="AR29" s="365"/>
      <c r="AS29" s="365"/>
      <c r="AT29" s="365"/>
      <c r="AU29" s="365"/>
      <c r="AV29" s="365"/>
      <c r="AW29" s="365"/>
      <c r="AX29" s="365"/>
      <c r="AY29" s="365"/>
      <c r="AZ29" s="365"/>
      <c r="BA29" s="365"/>
      <c r="BB29" s="365"/>
      <c r="BC29" s="365"/>
      <c r="BD29" s="365"/>
      <c r="BE29" s="365"/>
      <c r="BF29" s="365"/>
      <c r="BG29" s="365"/>
      <c r="BH29" s="365"/>
      <c r="BI29" s="365"/>
      <c r="BJ29" s="365"/>
      <c r="BK29" s="365"/>
      <c r="BL29" s="365"/>
      <c r="BM29" s="365"/>
      <c r="BN29" s="365"/>
      <c r="BO29" s="365"/>
      <c r="BP29" s="365"/>
      <c r="BQ29" s="365"/>
      <c r="BR29" s="365"/>
      <c r="BS29" s="365"/>
      <c r="BT29" s="365"/>
      <c r="BU29" s="365"/>
      <c r="BV29" s="365"/>
      <c r="BW29" s="365"/>
      <c r="BX29" s="365"/>
      <c r="BY29" s="365"/>
      <c r="BZ29" s="365"/>
      <c r="CA29" s="365"/>
      <c r="CB29" s="365"/>
      <c r="CC29" s="365"/>
      <c r="CD29" s="365"/>
      <c r="CE29" s="365"/>
      <c r="CF29" s="365"/>
      <c r="CG29" s="365"/>
      <c r="CH29" s="365"/>
      <c r="CI29" s="365"/>
      <c r="CJ29" s="365"/>
      <c r="CK29" s="366"/>
      <c r="CL29" s="261"/>
      <c r="CM29" s="262"/>
      <c r="CN29" s="262"/>
      <c r="CO29" s="262"/>
      <c r="CP29" s="262"/>
      <c r="CQ29" s="262"/>
      <c r="CR29" s="262"/>
      <c r="CS29" s="263"/>
      <c r="CT29" s="261"/>
      <c r="CU29" s="262"/>
      <c r="CV29" s="262"/>
      <c r="CW29" s="262"/>
      <c r="CX29" s="262"/>
      <c r="CY29" s="262"/>
      <c r="CZ29" s="262"/>
      <c r="DA29" s="263"/>
      <c r="DB29" s="289" t="s">
        <v>4</v>
      </c>
      <c r="DC29" s="290"/>
      <c r="DD29" s="290"/>
      <c r="DE29" s="290"/>
      <c r="DF29" s="290"/>
      <c r="DG29" s="290"/>
      <c r="DH29" s="312" t="s">
        <v>308</v>
      </c>
      <c r="DI29" s="312"/>
      <c r="DJ29" s="312"/>
      <c r="DK29" s="250" t="s">
        <v>5</v>
      </c>
      <c r="DL29" s="250"/>
      <c r="DM29" s="287"/>
      <c r="DN29" s="289" t="s">
        <v>4</v>
      </c>
      <c r="DO29" s="290"/>
      <c r="DP29" s="290"/>
      <c r="DQ29" s="290"/>
      <c r="DR29" s="290"/>
      <c r="DS29" s="290"/>
      <c r="DT29" s="312" t="s">
        <v>313</v>
      </c>
      <c r="DU29" s="312"/>
      <c r="DV29" s="312"/>
      <c r="DW29" s="250" t="s">
        <v>5</v>
      </c>
      <c r="DX29" s="250"/>
      <c r="DY29" s="287"/>
      <c r="DZ29" s="289" t="s">
        <v>4</v>
      </c>
      <c r="EA29" s="290"/>
      <c r="EB29" s="290"/>
      <c r="EC29" s="290"/>
      <c r="ED29" s="290"/>
      <c r="EE29" s="290"/>
      <c r="EF29" s="312" t="s">
        <v>326</v>
      </c>
      <c r="EG29" s="312"/>
      <c r="EH29" s="312"/>
      <c r="EI29" s="250" t="s">
        <v>5</v>
      </c>
      <c r="EJ29" s="250"/>
      <c r="EK29" s="287"/>
      <c r="EL29" s="258" t="s">
        <v>6</v>
      </c>
      <c r="EM29" s="259"/>
      <c r="EN29" s="259"/>
      <c r="EO29" s="259"/>
      <c r="EP29" s="259"/>
      <c r="EQ29" s="259"/>
      <c r="ER29" s="259"/>
      <c r="ES29" s="259"/>
      <c r="ET29" s="259"/>
      <c r="EU29" s="259"/>
      <c r="EV29" s="259"/>
      <c r="EW29" s="259"/>
    </row>
    <row r="30" spans="1:153" ht="39" customHeight="1" x14ac:dyDescent="0.2">
      <c r="A30" s="265"/>
      <c r="B30" s="265"/>
      <c r="C30" s="265"/>
      <c r="D30" s="265"/>
      <c r="E30" s="265"/>
      <c r="F30" s="265"/>
      <c r="G30" s="266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367"/>
      <c r="S30" s="367"/>
      <c r="T30" s="367"/>
      <c r="U30" s="367"/>
      <c r="V30" s="367"/>
      <c r="W30" s="367"/>
      <c r="X30" s="367"/>
      <c r="Y30" s="367"/>
      <c r="Z30" s="367"/>
      <c r="AA30" s="367"/>
      <c r="AB30" s="367"/>
      <c r="AC30" s="367"/>
      <c r="AD30" s="367"/>
      <c r="AE30" s="367"/>
      <c r="AF30" s="367"/>
      <c r="AG30" s="367"/>
      <c r="AH30" s="367"/>
      <c r="AI30" s="367"/>
      <c r="AJ30" s="367"/>
      <c r="AK30" s="367"/>
      <c r="AL30" s="367"/>
      <c r="AM30" s="367"/>
      <c r="AN30" s="367"/>
      <c r="AO30" s="367"/>
      <c r="AP30" s="367"/>
      <c r="AQ30" s="367"/>
      <c r="AR30" s="367"/>
      <c r="AS30" s="367"/>
      <c r="AT30" s="367"/>
      <c r="AU30" s="367"/>
      <c r="AV30" s="367"/>
      <c r="AW30" s="367"/>
      <c r="AX30" s="367"/>
      <c r="AY30" s="367"/>
      <c r="AZ30" s="367"/>
      <c r="BA30" s="367"/>
      <c r="BB30" s="367"/>
      <c r="BC30" s="367"/>
      <c r="BD30" s="367"/>
      <c r="BE30" s="367"/>
      <c r="BF30" s="367"/>
      <c r="BG30" s="367"/>
      <c r="BH30" s="367"/>
      <c r="BI30" s="367"/>
      <c r="BJ30" s="367"/>
      <c r="BK30" s="367"/>
      <c r="BL30" s="367"/>
      <c r="BM30" s="367"/>
      <c r="BN30" s="367"/>
      <c r="BO30" s="367"/>
      <c r="BP30" s="367"/>
      <c r="BQ30" s="367"/>
      <c r="BR30" s="367"/>
      <c r="BS30" s="367"/>
      <c r="BT30" s="367"/>
      <c r="BU30" s="367"/>
      <c r="BV30" s="367"/>
      <c r="BW30" s="367"/>
      <c r="BX30" s="367"/>
      <c r="BY30" s="367"/>
      <c r="BZ30" s="367"/>
      <c r="CA30" s="367"/>
      <c r="CB30" s="367"/>
      <c r="CC30" s="367"/>
      <c r="CD30" s="367"/>
      <c r="CE30" s="367"/>
      <c r="CF30" s="367"/>
      <c r="CG30" s="367"/>
      <c r="CH30" s="367"/>
      <c r="CI30" s="367"/>
      <c r="CJ30" s="367"/>
      <c r="CK30" s="368"/>
      <c r="CL30" s="264"/>
      <c r="CM30" s="265"/>
      <c r="CN30" s="265"/>
      <c r="CO30" s="265"/>
      <c r="CP30" s="265"/>
      <c r="CQ30" s="265"/>
      <c r="CR30" s="265"/>
      <c r="CS30" s="266"/>
      <c r="CT30" s="264"/>
      <c r="CU30" s="265"/>
      <c r="CV30" s="265"/>
      <c r="CW30" s="265"/>
      <c r="CX30" s="265"/>
      <c r="CY30" s="265"/>
      <c r="CZ30" s="265"/>
      <c r="DA30" s="266"/>
      <c r="DB30" s="293" t="s">
        <v>121</v>
      </c>
      <c r="DC30" s="294"/>
      <c r="DD30" s="294"/>
      <c r="DE30" s="294"/>
      <c r="DF30" s="294"/>
      <c r="DG30" s="294"/>
      <c r="DH30" s="294"/>
      <c r="DI30" s="294"/>
      <c r="DJ30" s="294"/>
      <c r="DK30" s="294"/>
      <c r="DL30" s="294"/>
      <c r="DM30" s="295"/>
      <c r="DN30" s="293" t="s">
        <v>122</v>
      </c>
      <c r="DO30" s="294"/>
      <c r="DP30" s="294"/>
      <c r="DQ30" s="294"/>
      <c r="DR30" s="294"/>
      <c r="DS30" s="294"/>
      <c r="DT30" s="294"/>
      <c r="DU30" s="294"/>
      <c r="DV30" s="294"/>
      <c r="DW30" s="294"/>
      <c r="DX30" s="294"/>
      <c r="DY30" s="295"/>
      <c r="DZ30" s="293" t="s">
        <v>123</v>
      </c>
      <c r="EA30" s="294"/>
      <c r="EB30" s="294"/>
      <c r="EC30" s="294"/>
      <c r="ED30" s="294"/>
      <c r="EE30" s="294"/>
      <c r="EF30" s="294"/>
      <c r="EG30" s="294"/>
      <c r="EH30" s="294"/>
      <c r="EI30" s="294"/>
      <c r="EJ30" s="294"/>
      <c r="EK30" s="295"/>
      <c r="EL30" s="264"/>
      <c r="EM30" s="265"/>
      <c r="EN30" s="265"/>
      <c r="EO30" s="265"/>
      <c r="EP30" s="265"/>
      <c r="EQ30" s="265"/>
      <c r="ER30" s="265"/>
      <c r="ES30" s="265"/>
      <c r="ET30" s="265"/>
      <c r="EU30" s="265"/>
      <c r="EV30" s="265"/>
      <c r="EW30" s="265"/>
    </row>
    <row r="31" spans="1:153" ht="10.8" thickBot="1" x14ac:dyDescent="0.25">
      <c r="A31" s="369" t="s">
        <v>8</v>
      </c>
      <c r="B31" s="369"/>
      <c r="C31" s="369"/>
      <c r="D31" s="369"/>
      <c r="E31" s="369"/>
      <c r="F31" s="369"/>
      <c r="G31" s="370"/>
      <c r="H31" s="369" t="s">
        <v>9</v>
      </c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  <c r="BW31" s="369"/>
      <c r="BX31" s="369"/>
      <c r="BY31" s="369"/>
      <c r="BZ31" s="369"/>
      <c r="CA31" s="369"/>
      <c r="CB31" s="369"/>
      <c r="CC31" s="369"/>
      <c r="CD31" s="369"/>
      <c r="CE31" s="369"/>
      <c r="CF31" s="369"/>
      <c r="CG31" s="369"/>
      <c r="CH31" s="369"/>
      <c r="CI31" s="369"/>
      <c r="CJ31" s="369"/>
      <c r="CK31" s="370"/>
      <c r="CL31" s="342" t="s">
        <v>10</v>
      </c>
      <c r="CM31" s="343"/>
      <c r="CN31" s="343"/>
      <c r="CO31" s="343"/>
      <c r="CP31" s="343"/>
      <c r="CQ31" s="343"/>
      <c r="CR31" s="343"/>
      <c r="CS31" s="344"/>
      <c r="CT31" s="342" t="s">
        <v>11</v>
      </c>
      <c r="CU31" s="343"/>
      <c r="CV31" s="343"/>
      <c r="CW31" s="343"/>
      <c r="CX31" s="343"/>
      <c r="CY31" s="343"/>
      <c r="CZ31" s="343"/>
      <c r="DA31" s="344"/>
      <c r="DB31" s="342" t="s">
        <v>12</v>
      </c>
      <c r="DC31" s="343"/>
      <c r="DD31" s="343"/>
      <c r="DE31" s="343"/>
      <c r="DF31" s="343"/>
      <c r="DG31" s="343"/>
      <c r="DH31" s="343"/>
      <c r="DI31" s="343"/>
      <c r="DJ31" s="343"/>
      <c r="DK31" s="343"/>
      <c r="DL31" s="343"/>
      <c r="DM31" s="344"/>
      <c r="DN31" s="342" t="s">
        <v>13</v>
      </c>
      <c r="DO31" s="343"/>
      <c r="DP31" s="343"/>
      <c r="DQ31" s="343"/>
      <c r="DR31" s="343"/>
      <c r="DS31" s="343"/>
      <c r="DT31" s="343"/>
      <c r="DU31" s="343"/>
      <c r="DV31" s="343"/>
      <c r="DW31" s="343"/>
      <c r="DX31" s="343"/>
      <c r="DY31" s="344"/>
      <c r="DZ31" s="342" t="s">
        <v>14</v>
      </c>
      <c r="EA31" s="343"/>
      <c r="EB31" s="343"/>
      <c r="EC31" s="343"/>
      <c r="ED31" s="343"/>
      <c r="EE31" s="343"/>
      <c r="EF31" s="343"/>
      <c r="EG31" s="343"/>
      <c r="EH31" s="343"/>
      <c r="EI31" s="343"/>
      <c r="EJ31" s="343"/>
      <c r="EK31" s="344"/>
      <c r="EL31" s="342" t="s">
        <v>15</v>
      </c>
      <c r="EM31" s="343"/>
      <c r="EN31" s="343"/>
      <c r="EO31" s="343"/>
      <c r="EP31" s="343"/>
      <c r="EQ31" s="343"/>
      <c r="ER31" s="343"/>
      <c r="ES31" s="343"/>
      <c r="ET31" s="343"/>
      <c r="EU31" s="343"/>
      <c r="EV31" s="343"/>
      <c r="EW31" s="343"/>
    </row>
    <row r="32" spans="1:153" ht="12" customHeight="1" x14ac:dyDescent="0.2">
      <c r="A32" s="158" t="s">
        <v>151</v>
      </c>
      <c r="B32" s="158"/>
      <c r="C32" s="158"/>
      <c r="D32" s="158"/>
      <c r="E32" s="158"/>
      <c r="F32" s="158"/>
      <c r="G32" s="159"/>
      <c r="H32" s="352" t="s">
        <v>152</v>
      </c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232"/>
      <c r="BN32" s="232"/>
      <c r="BO32" s="232"/>
      <c r="BP32" s="232"/>
      <c r="BQ32" s="232"/>
      <c r="BR32" s="232"/>
      <c r="BS32" s="232"/>
      <c r="BT32" s="232"/>
      <c r="BU32" s="232"/>
      <c r="BV32" s="232"/>
      <c r="BW32" s="232"/>
      <c r="BX32" s="232"/>
      <c r="BY32" s="232"/>
      <c r="BZ32" s="232"/>
      <c r="CA32" s="232"/>
      <c r="CB32" s="232"/>
      <c r="CC32" s="232"/>
      <c r="CD32" s="232"/>
      <c r="CE32" s="232"/>
      <c r="CF32" s="232"/>
      <c r="CG32" s="232"/>
      <c r="CH32" s="232"/>
      <c r="CI32" s="232"/>
      <c r="CJ32" s="232"/>
      <c r="CK32" s="232"/>
      <c r="CL32" s="345" t="s">
        <v>153</v>
      </c>
      <c r="CM32" s="346"/>
      <c r="CN32" s="346"/>
      <c r="CO32" s="346"/>
      <c r="CP32" s="346"/>
      <c r="CQ32" s="346"/>
      <c r="CR32" s="346"/>
      <c r="CS32" s="347"/>
      <c r="CT32" s="360" t="s">
        <v>38</v>
      </c>
      <c r="CU32" s="346"/>
      <c r="CV32" s="346"/>
      <c r="CW32" s="346"/>
      <c r="CX32" s="346"/>
      <c r="CY32" s="346"/>
      <c r="CZ32" s="346"/>
      <c r="DA32" s="347"/>
      <c r="DB32" s="348"/>
      <c r="DC32" s="349"/>
      <c r="DD32" s="349"/>
      <c r="DE32" s="349"/>
      <c r="DF32" s="349"/>
      <c r="DG32" s="349"/>
      <c r="DH32" s="349"/>
      <c r="DI32" s="349"/>
      <c r="DJ32" s="349"/>
      <c r="DK32" s="349"/>
      <c r="DL32" s="349"/>
      <c r="DM32" s="350"/>
      <c r="DN32" s="348"/>
      <c r="DO32" s="349"/>
      <c r="DP32" s="349"/>
      <c r="DQ32" s="349"/>
      <c r="DR32" s="349"/>
      <c r="DS32" s="349"/>
      <c r="DT32" s="349"/>
      <c r="DU32" s="349"/>
      <c r="DV32" s="349"/>
      <c r="DW32" s="349"/>
      <c r="DX32" s="349"/>
      <c r="DY32" s="350"/>
      <c r="DZ32" s="348"/>
      <c r="EA32" s="349"/>
      <c r="EB32" s="349"/>
      <c r="EC32" s="349"/>
      <c r="ED32" s="349"/>
      <c r="EE32" s="349"/>
      <c r="EF32" s="349"/>
      <c r="EG32" s="349"/>
      <c r="EH32" s="349"/>
      <c r="EI32" s="349"/>
      <c r="EJ32" s="349"/>
      <c r="EK32" s="350"/>
      <c r="EL32" s="348"/>
      <c r="EM32" s="349"/>
      <c r="EN32" s="349"/>
      <c r="EO32" s="349"/>
      <c r="EP32" s="349"/>
      <c r="EQ32" s="349"/>
      <c r="ER32" s="349"/>
      <c r="ES32" s="349"/>
      <c r="ET32" s="349"/>
      <c r="EU32" s="349"/>
      <c r="EV32" s="349"/>
      <c r="EW32" s="362"/>
    </row>
    <row r="33" spans="1:153" ht="24" customHeight="1" x14ac:dyDescent="0.2">
      <c r="A33" s="158" t="s">
        <v>154</v>
      </c>
      <c r="B33" s="158"/>
      <c r="C33" s="158"/>
      <c r="D33" s="158"/>
      <c r="E33" s="158"/>
      <c r="F33" s="158"/>
      <c r="G33" s="159"/>
      <c r="H33" s="291" t="s">
        <v>136</v>
      </c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157" t="s">
        <v>155</v>
      </c>
      <c r="CM33" s="158"/>
      <c r="CN33" s="158"/>
      <c r="CO33" s="158"/>
      <c r="CP33" s="158"/>
      <c r="CQ33" s="158"/>
      <c r="CR33" s="158"/>
      <c r="CS33" s="159"/>
      <c r="CT33" s="160" t="s">
        <v>38</v>
      </c>
      <c r="CU33" s="158"/>
      <c r="CV33" s="158"/>
      <c r="CW33" s="158"/>
      <c r="CX33" s="158"/>
      <c r="CY33" s="158"/>
      <c r="CZ33" s="158"/>
      <c r="DA33" s="159"/>
      <c r="DB33" s="154"/>
      <c r="DC33" s="155"/>
      <c r="DD33" s="155"/>
      <c r="DE33" s="155"/>
      <c r="DF33" s="155"/>
      <c r="DG33" s="155"/>
      <c r="DH33" s="155"/>
      <c r="DI33" s="155"/>
      <c r="DJ33" s="155"/>
      <c r="DK33" s="155"/>
      <c r="DL33" s="155"/>
      <c r="DM33" s="276"/>
      <c r="DN33" s="154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276"/>
      <c r="DZ33" s="154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276"/>
      <c r="EL33" s="154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288"/>
    </row>
    <row r="34" spans="1:153" ht="12.75" customHeight="1" x14ac:dyDescent="0.2">
      <c r="A34" s="158" t="s">
        <v>156</v>
      </c>
      <c r="B34" s="158"/>
      <c r="C34" s="158"/>
      <c r="D34" s="158"/>
      <c r="E34" s="158"/>
      <c r="F34" s="158"/>
      <c r="G34" s="159"/>
      <c r="H34" s="291" t="s">
        <v>139</v>
      </c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157" t="s">
        <v>157</v>
      </c>
      <c r="CM34" s="158"/>
      <c r="CN34" s="158"/>
      <c r="CO34" s="158"/>
      <c r="CP34" s="158"/>
      <c r="CQ34" s="158"/>
      <c r="CR34" s="158"/>
      <c r="CS34" s="159"/>
      <c r="CT34" s="160" t="s">
        <v>38</v>
      </c>
      <c r="CU34" s="158"/>
      <c r="CV34" s="158"/>
      <c r="CW34" s="158"/>
      <c r="CX34" s="158"/>
      <c r="CY34" s="158"/>
      <c r="CZ34" s="158"/>
      <c r="DA34" s="159"/>
      <c r="DB34" s="154"/>
      <c r="DC34" s="155"/>
      <c r="DD34" s="155"/>
      <c r="DE34" s="155"/>
      <c r="DF34" s="155"/>
      <c r="DG34" s="155"/>
      <c r="DH34" s="155"/>
      <c r="DI34" s="155"/>
      <c r="DJ34" s="155"/>
      <c r="DK34" s="155"/>
      <c r="DL34" s="155"/>
      <c r="DM34" s="276"/>
      <c r="DN34" s="154"/>
      <c r="DO34" s="155"/>
      <c r="DP34" s="155"/>
      <c r="DQ34" s="155"/>
      <c r="DR34" s="155"/>
      <c r="DS34" s="155"/>
      <c r="DT34" s="155"/>
      <c r="DU34" s="155"/>
      <c r="DV34" s="155"/>
      <c r="DW34" s="155"/>
      <c r="DX34" s="155"/>
      <c r="DY34" s="276"/>
      <c r="DZ34" s="154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276"/>
      <c r="EL34" s="154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288"/>
    </row>
    <row r="35" spans="1:153" x14ac:dyDescent="0.2">
      <c r="A35" s="158" t="s">
        <v>158</v>
      </c>
      <c r="B35" s="158"/>
      <c r="C35" s="158"/>
      <c r="D35" s="158"/>
      <c r="E35" s="158"/>
      <c r="F35" s="158"/>
      <c r="G35" s="159"/>
      <c r="H35" s="352" t="s">
        <v>159</v>
      </c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  <c r="AV35" s="232"/>
      <c r="AW35" s="232"/>
      <c r="AX35" s="232"/>
      <c r="AY35" s="232"/>
      <c r="AZ35" s="232"/>
      <c r="BA35" s="232"/>
      <c r="BB35" s="232"/>
      <c r="BC35" s="232"/>
      <c r="BD35" s="232"/>
      <c r="BE35" s="232"/>
      <c r="BF35" s="232"/>
      <c r="BG35" s="232"/>
      <c r="BH35" s="232"/>
      <c r="BI35" s="232"/>
      <c r="BJ35" s="232"/>
      <c r="BK35" s="232"/>
      <c r="BL35" s="232"/>
      <c r="BM35" s="232"/>
      <c r="BN35" s="232"/>
      <c r="BO35" s="232"/>
      <c r="BP35" s="232"/>
      <c r="BQ35" s="232"/>
      <c r="BR35" s="232"/>
      <c r="BS35" s="232"/>
      <c r="BT35" s="232"/>
      <c r="BU35" s="232"/>
      <c r="BV35" s="232"/>
      <c r="BW35" s="232"/>
      <c r="BX35" s="232"/>
      <c r="BY35" s="232"/>
      <c r="BZ35" s="232"/>
      <c r="CA35" s="232"/>
      <c r="CB35" s="232"/>
      <c r="CC35" s="232"/>
      <c r="CD35" s="232"/>
      <c r="CE35" s="232"/>
      <c r="CF35" s="232"/>
      <c r="CG35" s="232"/>
      <c r="CH35" s="232"/>
      <c r="CI35" s="232"/>
      <c r="CJ35" s="232"/>
      <c r="CK35" s="232"/>
      <c r="CL35" s="157" t="s">
        <v>160</v>
      </c>
      <c r="CM35" s="158"/>
      <c r="CN35" s="158"/>
      <c r="CO35" s="158"/>
      <c r="CP35" s="158"/>
      <c r="CQ35" s="158"/>
      <c r="CR35" s="158"/>
      <c r="CS35" s="159"/>
      <c r="CT35" s="160" t="s">
        <v>38</v>
      </c>
      <c r="CU35" s="158"/>
      <c r="CV35" s="158"/>
      <c r="CW35" s="158"/>
      <c r="CX35" s="158"/>
      <c r="CY35" s="158"/>
      <c r="CZ35" s="158"/>
      <c r="DA35" s="159"/>
      <c r="DB35" s="162">
        <f>DB36</f>
        <v>850000</v>
      </c>
      <c r="DC35" s="155"/>
      <c r="DD35" s="155"/>
      <c r="DE35" s="155"/>
      <c r="DF35" s="155"/>
      <c r="DG35" s="155"/>
      <c r="DH35" s="155"/>
      <c r="DI35" s="155"/>
      <c r="DJ35" s="155"/>
      <c r="DK35" s="155"/>
      <c r="DL35" s="155"/>
      <c r="DM35" s="276"/>
      <c r="DN35" s="162">
        <f>DN36</f>
        <v>0</v>
      </c>
      <c r="DO35" s="155"/>
      <c r="DP35" s="155"/>
      <c r="DQ35" s="155"/>
      <c r="DR35" s="155"/>
      <c r="DS35" s="155"/>
      <c r="DT35" s="155"/>
      <c r="DU35" s="155"/>
      <c r="DV35" s="155"/>
      <c r="DW35" s="155"/>
      <c r="DX35" s="155"/>
      <c r="DY35" s="276"/>
      <c r="DZ35" s="162">
        <f>DZ36</f>
        <v>0</v>
      </c>
      <c r="EA35" s="155"/>
      <c r="EB35" s="155"/>
      <c r="EC35" s="155"/>
      <c r="ED35" s="155"/>
      <c r="EE35" s="155"/>
      <c r="EF35" s="155"/>
      <c r="EG35" s="155"/>
      <c r="EH35" s="155"/>
      <c r="EI35" s="155"/>
      <c r="EJ35" s="155"/>
      <c r="EK35" s="276"/>
      <c r="EL35" s="154"/>
      <c r="EM35" s="155"/>
      <c r="EN35" s="155"/>
      <c r="EO35" s="155"/>
      <c r="EP35" s="155"/>
      <c r="EQ35" s="155"/>
      <c r="ER35" s="155"/>
      <c r="ES35" s="155"/>
      <c r="ET35" s="155"/>
      <c r="EU35" s="155"/>
      <c r="EV35" s="155"/>
      <c r="EW35" s="288"/>
    </row>
    <row r="36" spans="1:153" ht="24" customHeight="1" x14ac:dyDescent="0.2">
      <c r="A36" s="158" t="s">
        <v>161</v>
      </c>
      <c r="B36" s="158"/>
      <c r="C36" s="158"/>
      <c r="D36" s="158"/>
      <c r="E36" s="158"/>
      <c r="F36" s="158"/>
      <c r="G36" s="159"/>
      <c r="H36" s="291" t="s">
        <v>136</v>
      </c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157" t="s">
        <v>162</v>
      </c>
      <c r="CM36" s="158"/>
      <c r="CN36" s="158"/>
      <c r="CO36" s="158"/>
      <c r="CP36" s="158"/>
      <c r="CQ36" s="158"/>
      <c r="CR36" s="158"/>
      <c r="CS36" s="159"/>
      <c r="CT36" s="160" t="s">
        <v>38</v>
      </c>
      <c r="CU36" s="158"/>
      <c r="CV36" s="158"/>
      <c r="CW36" s="158"/>
      <c r="CX36" s="158"/>
      <c r="CY36" s="158"/>
      <c r="CZ36" s="158"/>
      <c r="DA36" s="159"/>
      <c r="DB36" s="162">
        <f>стр.1_4!DG71</f>
        <v>850000</v>
      </c>
      <c r="DC36" s="155"/>
      <c r="DD36" s="155"/>
      <c r="DE36" s="155"/>
      <c r="DF36" s="155"/>
      <c r="DG36" s="155"/>
      <c r="DH36" s="155"/>
      <c r="DI36" s="155"/>
      <c r="DJ36" s="155"/>
      <c r="DK36" s="155"/>
      <c r="DL36" s="155"/>
      <c r="DM36" s="276"/>
      <c r="DN36" s="162">
        <f>стр.1_4!EJ71</f>
        <v>0</v>
      </c>
      <c r="DO36" s="155"/>
      <c r="DP36" s="155"/>
      <c r="DQ36" s="155"/>
      <c r="DR36" s="155"/>
      <c r="DS36" s="155"/>
      <c r="DT36" s="155"/>
      <c r="DU36" s="155"/>
      <c r="DV36" s="155"/>
      <c r="DW36" s="155"/>
      <c r="DX36" s="155"/>
      <c r="DY36" s="276"/>
      <c r="DZ36" s="162">
        <f>стр.1_4!FJ71</f>
        <v>0</v>
      </c>
      <c r="EA36" s="155"/>
      <c r="EB36" s="155"/>
      <c r="EC36" s="155"/>
      <c r="ED36" s="155"/>
      <c r="EE36" s="155"/>
      <c r="EF36" s="155"/>
      <c r="EG36" s="155"/>
      <c r="EH36" s="155"/>
      <c r="EI36" s="155"/>
      <c r="EJ36" s="155"/>
      <c r="EK36" s="276"/>
      <c r="EL36" s="154"/>
      <c r="EM36" s="155"/>
      <c r="EN36" s="155"/>
      <c r="EO36" s="155"/>
      <c r="EP36" s="155"/>
      <c r="EQ36" s="155"/>
      <c r="ER36" s="155"/>
      <c r="ES36" s="155"/>
      <c r="ET36" s="155"/>
      <c r="EU36" s="155"/>
      <c r="EV36" s="155"/>
      <c r="EW36" s="288"/>
    </row>
    <row r="37" spans="1:153" ht="24" customHeight="1" x14ac:dyDescent="0.2">
      <c r="A37" s="158"/>
      <c r="B37" s="158"/>
      <c r="C37" s="158"/>
      <c r="D37" s="158"/>
      <c r="E37" s="158"/>
      <c r="F37" s="158"/>
      <c r="G37" s="159"/>
      <c r="H37" s="335" t="s">
        <v>181</v>
      </c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36"/>
      <c r="AJ37" s="336"/>
      <c r="AK37" s="336"/>
      <c r="AL37" s="336"/>
      <c r="AM37" s="336"/>
      <c r="AN37" s="336"/>
      <c r="AO37" s="336"/>
      <c r="AP37" s="336"/>
      <c r="AQ37" s="336"/>
      <c r="AR37" s="336"/>
      <c r="AS37" s="336"/>
      <c r="AT37" s="336"/>
      <c r="AU37" s="336"/>
      <c r="AV37" s="336"/>
      <c r="AW37" s="336"/>
      <c r="AX37" s="336"/>
      <c r="AY37" s="336"/>
      <c r="AZ37" s="336"/>
      <c r="BA37" s="336"/>
      <c r="BB37" s="336"/>
      <c r="BC37" s="336"/>
      <c r="BD37" s="336"/>
      <c r="BE37" s="336"/>
      <c r="BF37" s="336"/>
      <c r="BG37" s="336"/>
      <c r="BH37" s="336"/>
      <c r="BI37" s="336"/>
      <c r="BJ37" s="336"/>
      <c r="BK37" s="336"/>
      <c r="BL37" s="336"/>
      <c r="BM37" s="336"/>
      <c r="BN37" s="336"/>
      <c r="BO37" s="336"/>
      <c r="BP37" s="336"/>
      <c r="BQ37" s="336"/>
      <c r="BR37" s="336"/>
      <c r="BS37" s="336"/>
      <c r="BT37" s="336"/>
      <c r="BU37" s="336"/>
      <c r="BV37" s="336"/>
      <c r="BW37" s="336"/>
      <c r="BX37" s="336"/>
      <c r="BY37" s="336"/>
      <c r="BZ37" s="336"/>
      <c r="CA37" s="336"/>
      <c r="CB37" s="336"/>
      <c r="CC37" s="336"/>
      <c r="CD37" s="336"/>
      <c r="CE37" s="336"/>
      <c r="CF37" s="336"/>
      <c r="CG37" s="336"/>
      <c r="CH37" s="336"/>
      <c r="CI37" s="336"/>
      <c r="CJ37" s="336"/>
      <c r="CK37" s="337"/>
      <c r="CL37" s="157" t="s">
        <v>184</v>
      </c>
      <c r="CM37" s="158"/>
      <c r="CN37" s="158"/>
      <c r="CO37" s="158"/>
      <c r="CP37" s="158"/>
      <c r="CQ37" s="158"/>
      <c r="CR37" s="158"/>
      <c r="CS37" s="159"/>
      <c r="CT37" s="160"/>
      <c r="CU37" s="158"/>
      <c r="CV37" s="158"/>
      <c r="CW37" s="158"/>
      <c r="CX37" s="158"/>
      <c r="CY37" s="158"/>
      <c r="CZ37" s="158"/>
      <c r="DA37" s="159"/>
      <c r="DB37" s="154"/>
      <c r="DC37" s="155"/>
      <c r="DD37" s="155"/>
      <c r="DE37" s="155"/>
      <c r="DF37" s="155"/>
      <c r="DG37" s="155"/>
      <c r="DH37" s="155"/>
      <c r="DI37" s="155"/>
      <c r="DJ37" s="155"/>
      <c r="DK37" s="155"/>
      <c r="DL37" s="155"/>
      <c r="DM37" s="276"/>
      <c r="DN37" s="154"/>
      <c r="DO37" s="155"/>
      <c r="DP37" s="155"/>
      <c r="DQ37" s="155"/>
      <c r="DR37" s="155"/>
      <c r="DS37" s="155"/>
      <c r="DT37" s="155"/>
      <c r="DU37" s="155"/>
      <c r="DV37" s="155"/>
      <c r="DW37" s="155"/>
      <c r="DX37" s="155"/>
      <c r="DY37" s="276"/>
      <c r="DZ37" s="154"/>
      <c r="EA37" s="155"/>
      <c r="EB37" s="155"/>
      <c r="EC37" s="155"/>
      <c r="ED37" s="155"/>
      <c r="EE37" s="155"/>
      <c r="EF37" s="155"/>
      <c r="EG37" s="155"/>
      <c r="EH37" s="155"/>
      <c r="EI37" s="155"/>
      <c r="EJ37" s="155"/>
      <c r="EK37" s="276"/>
      <c r="EL37" s="154"/>
      <c r="EM37" s="155"/>
      <c r="EN37" s="155"/>
      <c r="EO37" s="155"/>
      <c r="EP37" s="155"/>
      <c r="EQ37" s="155"/>
      <c r="ER37" s="155"/>
      <c r="ES37" s="155"/>
      <c r="ET37" s="155"/>
      <c r="EU37" s="155"/>
      <c r="EV37" s="155"/>
      <c r="EW37" s="288"/>
    </row>
    <row r="38" spans="1:153" x14ac:dyDescent="0.2">
      <c r="A38" s="158" t="s">
        <v>163</v>
      </c>
      <c r="B38" s="158"/>
      <c r="C38" s="158"/>
      <c r="D38" s="158"/>
      <c r="E38" s="158"/>
      <c r="F38" s="158"/>
      <c r="G38" s="159"/>
      <c r="H38" s="291" t="s">
        <v>164</v>
      </c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157" t="s">
        <v>165</v>
      </c>
      <c r="CM38" s="158"/>
      <c r="CN38" s="158"/>
      <c r="CO38" s="158"/>
      <c r="CP38" s="158"/>
      <c r="CQ38" s="158"/>
      <c r="CR38" s="158"/>
      <c r="CS38" s="159"/>
      <c r="CT38" s="160" t="s">
        <v>38</v>
      </c>
      <c r="CU38" s="158"/>
      <c r="CV38" s="158"/>
      <c r="CW38" s="158"/>
      <c r="CX38" s="158"/>
      <c r="CY38" s="158"/>
      <c r="CZ38" s="158"/>
      <c r="DA38" s="159"/>
      <c r="DB38" s="154"/>
      <c r="DC38" s="155"/>
      <c r="DD38" s="155"/>
      <c r="DE38" s="155"/>
      <c r="DF38" s="155"/>
      <c r="DG38" s="155"/>
      <c r="DH38" s="155"/>
      <c r="DI38" s="155"/>
      <c r="DJ38" s="155"/>
      <c r="DK38" s="155"/>
      <c r="DL38" s="155"/>
      <c r="DM38" s="276"/>
      <c r="DN38" s="154"/>
      <c r="DO38" s="155"/>
      <c r="DP38" s="155"/>
      <c r="DQ38" s="155"/>
      <c r="DR38" s="155"/>
      <c r="DS38" s="155"/>
      <c r="DT38" s="155"/>
      <c r="DU38" s="155"/>
      <c r="DV38" s="155"/>
      <c r="DW38" s="155"/>
      <c r="DX38" s="155"/>
      <c r="DY38" s="276"/>
      <c r="DZ38" s="154"/>
      <c r="EA38" s="155"/>
      <c r="EB38" s="155"/>
      <c r="EC38" s="155"/>
      <c r="ED38" s="155"/>
      <c r="EE38" s="155"/>
      <c r="EF38" s="155"/>
      <c r="EG38" s="155"/>
      <c r="EH38" s="155"/>
      <c r="EI38" s="155"/>
      <c r="EJ38" s="155"/>
      <c r="EK38" s="276"/>
      <c r="EL38" s="154"/>
      <c r="EM38" s="155"/>
      <c r="EN38" s="155"/>
      <c r="EO38" s="155"/>
      <c r="EP38" s="155"/>
      <c r="EQ38" s="155"/>
      <c r="ER38" s="155"/>
      <c r="ES38" s="155"/>
      <c r="ET38" s="155"/>
      <c r="EU38" s="155"/>
      <c r="EV38" s="155"/>
      <c r="EW38" s="288"/>
    </row>
    <row r="39" spans="1:153" ht="24" customHeight="1" x14ac:dyDescent="0.2">
      <c r="A39" s="158" t="s">
        <v>9</v>
      </c>
      <c r="B39" s="158"/>
      <c r="C39" s="158"/>
      <c r="D39" s="158"/>
      <c r="E39" s="158"/>
      <c r="F39" s="158"/>
      <c r="G39" s="159"/>
      <c r="H39" s="338" t="s">
        <v>166</v>
      </c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206"/>
      <c r="BN39" s="206"/>
      <c r="BO39" s="206"/>
      <c r="BP39" s="206"/>
      <c r="BQ39" s="206"/>
      <c r="BR39" s="206"/>
      <c r="BS39" s="206"/>
      <c r="BT39" s="206"/>
      <c r="BU39" s="206"/>
      <c r="BV39" s="206"/>
      <c r="BW39" s="206"/>
      <c r="BX39" s="206"/>
      <c r="BY39" s="206"/>
      <c r="BZ39" s="206"/>
      <c r="CA39" s="206"/>
      <c r="CB39" s="206"/>
      <c r="CC39" s="206"/>
      <c r="CD39" s="206"/>
      <c r="CE39" s="206"/>
      <c r="CF39" s="206"/>
      <c r="CG39" s="206"/>
      <c r="CH39" s="206"/>
      <c r="CI39" s="206"/>
      <c r="CJ39" s="206"/>
      <c r="CK39" s="206"/>
      <c r="CL39" s="157" t="s">
        <v>167</v>
      </c>
      <c r="CM39" s="158"/>
      <c r="CN39" s="158"/>
      <c r="CO39" s="158"/>
      <c r="CP39" s="158"/>
      <c r="CQ39" s="158"/>
      <c r="CR39" s="158"/>
      <c r="CS39" s="159"/>
      <c r="CT39" s="160" t="s">
        <v>38</v>
      </c>
      <c r="CU39" s="158"/>
      <c r="CV39" s="158"/>
      <c r="CW39" s="158"/>
      <c r="CX39" s="158"/>
      <c r="CY39" s="158"/>
      <c r="CZ39" s="158"/>
      <c r="DA39" s="159"/>
      <c r="DB39" s="162">
        <f>DB41</f>
        <v>24833675.609999999</v>
      </c>
      <c r="DC39" s="155"/>
      <c r="DD39" s="155"/>
      <c r="DE39" s="155"/>
      <c r="DF39" s="155"/>
      <c r="DG39" s="155"/>
      <c r="DH39" s="155"/>
      <c r="DI39" s="155"/>
      <c r="DJ39" s="155"/>
      <c r="DK39" s="155"/>
      <c r="DL39" s="155"/>
      <c r="DM39" s="276"/>
      <c r="DN39" s="162">
        <f>DN42</f>
        <v>17826806.57</v>
      </c>
      <c r="DO39" s="163"/>
      <c r="DP39" s="163"/>
      <c r="DQ39" s="163"/>
      <c r="DR39" s="163"/>
      <c r="DS39" s="163"/>
      <c r="DT39" s="163"/>
      <c r="DU39" s="163"/>
      <c r="DV39" s="163"/>
      <c r="DW39" s="163"/>
      <c r="DX39" s="163"/>
      <c r="DY39" s="164"/>
      <c r="DZ39" s="162">
        <f>DZ43</f>
        <v>17859606.93</v>
      </c>
      <c r="EA39" s="163"/>
      <c r="EB39" s="163"/>
      <c r="EC39" s="163"/>
      <c r="ED39" s="163"/>
      <c r="EE39" s="163"/>
      <c r="EF39" s="163"/>
      <c r="EG39" s="163"/>
      <c r="EH39" s="163"/>
      <c r="EI39" s="163"/>
      <c r="EJ39" s="163"/>
      <c r="EK39" s="164"/>
      <c r="EL39" s="154"/>
      <c r="EM39" s="155"/>
      <c r="EN39" s="155"/>
      <c r="EO39" s="155"/>
      <c r="EP39" s="155"/>
      <c r="EQ39" s="155"/>
      <c r="ER39" s="155"/>
      <c r="ES39" s="155"/>
      <c r="ET39" s="155"/>
      <c r="EU39" s="155"/>
      <c r="EV39" s="155"/>
      <c r="EW39" s="288"/>
    </row>
    <row r="40" spans="1:153" x14ac:dyDescent="0.2">
      <c r="A40" s="320"/>
      <c r="B40" s="320"/>
      <c r="C40" s="320"/>
      <c r="D40" s="320"/>
      <c r="E40" s="320"/>
      <c r="F40" s="320"/>
      <c r="G40" s="321"/>
      <c r="H40" s="316" t="s">
        <v>168</v>
      </c>
      <c r="I40" s="317"/>
      <c r="J40" s="317"/>
      <c r="K40" s="317"/>
      <c r="L40" s="317"/>
      <c r="M40" s="317"/>
      <c r="N40" s="317"/>
      <c r="O40" s="317"/>
      <c r="P40" s="317"/>
      <c r="Q40" s="317"/>
      <c r="R40" s="317"/>
      <c r="S40" s="317"/>
      <c r="T40" s="317"/>
      <c r="U40" s="317"/>
      <c r="V40" s="317"/>
      <c r="W40" s="317"/>
      <c r="X40" s="317"/>
      <c r="Y40" s="317"/>
      <c r="Z40" s="317"/>
      <c r="AA40" s="317"/>
      <c r="AB40" s="317"/>
      <c r="AC40" s="317"/>
      <c r="AD40" s="317"/>
      <c r="AE40" s="317"/>
      <c r="AF40" s="317"/>
      <c r="AG40" s="317"/>
      <c r="AH40" s="317"/>
      <c r="AI40" s="317"/>
      <c r="AJ40" s="317"/>
      <c r="AK40" s="317"/>
      <c r="AL40" s="317"/>
      <c r="AM40" s="317"/>
      <c r="AN40" s="317"/>
      <c r="AO40" s="317"/>
      <c r="AP40" s="317"/>
      <c r="AQ40" s="317"/>
      <c r="AR40" s="317"/>
      <c r="AS40" s="317"/>
      <c r="AT40" s="317"/>
      <c r="AU40" s="317"/>
      <c r="AV40" s="317"/>
      <c r="AW40" s="317"/>
      <c r="AX40" s="317"/>
      <c r="AY40" s="317"/>
      <c r="AZ40" s="317"/>
      <c r="BA40" s="317"/>
      <c r="BB40" s="317"/>
      <c r="BC40" s="317"/>
      <c r="BD40" s="317"/>
      <c r="BE40" s="317"/>
      <c r="BF40" s="317"/>
      <c r="BG40" s="317"/>
      <c r="BH40" s="317"/>
      <c r="BI40" s="317"/>
      <c r="BJ40" s="317"/>
      <c r="BK40" s="317"/>
      <c r="BL40" s="317"/>
      <c r="BM40" s="317"/>
      <c r="BN40" s="317"/>
      <c r="BO40" s="317"/>
      <c r="BP40" s="317"/>
      <c r="BQ40" s="317"/>
      <c r="BR40" s="317"/>
      <c r="BS40" s="317"/>
      <c r="BT40" s="317"/>
      <c r="BU40" s="317"/>
      <c r="BV40" s="317"/>
      <c r="BW40" s="317"/>
      <c r="BX40" s="317"/>
      <c r="BY40" s="317"/>
      <c r="BZ40" s="317"/>
      <c r="CA40" s="317"/>
      <c r="CB40" s="317"/>
      <c r="CC40" s="317"/>
      <c r="CD40" s="317"/>
      <c r="CE40" s="317"/>
      <c r="CF40" s="317"/>
      <c r="CG40" s="317"/>
      <c r="CH40" s="317"/>
      <c r="CI40" s="317"/>
      <c r="CJ40" s="317"/>
      <c r="CK40" s="318"/>
      <c r="CL40" s="319" t="s">
        <v>169</v>
      </c>
      <c r="CM40" s="320"/>
      <c r="CN40" s="320"/>
      <c r="CO40" s="320"/>
      <c r="CP40" s="320"/>
      <c r="CQ40" s="320"/>
      <c r="CR40" s="320"/>
      <c r="CS40" s="321"/>
      <c r="CT40" s="333"/>
      <c r="CU40" s="320"/>
      <c r="CV40" s="320"/>
      <c r="CW40" s="320"/>
      <c r="CX40" s="320"/>
      <c r="CY40" s="320"/>
      <c r="CZ40" s="320"/>
      <c r="DA40" s="321"/>
      <c r="DB40" s="32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33"/>
      <c r="DN40" s="32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33"/>
      <c r="DZ40" s="32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33"/>
      <c r="EL40" s="253"/>
      <c r="EM40" s="254"/>
      <c r="EN40" s="254"/>
      <c r="EO40" s="254"/>
      <c r="EP40" s="254"/>
      <c r="EQ40" s="254"/>
      <c r="ER40" s="254"/>
      <c r="ES40" s="254"/>
      <c r="ET40" s="254"/>
      <c r="EU40" s="254"/>
      <c r="EV40" s="254"/>
      <c r="EW40" s="296"/>
    </row>
    <row r="41" spans="1:153" ht="13.2" x14ac:dyDescent="0.25">
      <c r="A41" s="115"/>
      <c r="B41" s="115"/>
      <c r="C41" s="115"/>
      <c r="D41" s="115"/>
      <c r="E41" s="115"/>
      <c r="F41" s="115"/>
      <c r="G41" s="340"/>
      <c r="H41" s="309">
        <v>2025</v>
      </c>
      <c r="I41" s="310"/>
      <c r="J41" s="310"/>
      <c r="K41" s="310"/>
      <c r="L41" s="310"/>
      <c r="M41" s="310"/>
      <c r="N41" s="310"/>
      <c r="O41" s="310"/>
      <c r="P41" s="310"/>
      <c r="Q41" s="310"/>
      <c r="R41" s="310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  <c r="AE41" s="310"/>
      <c r="AF41" s="310"/>
      <c r="AG41" s="310"/>
      <c r="AH41" s="310"/>
      <c r="AI41" s="310"/>
      <c r="AJ41" s="310"/>
      <c r="AK41" s="310"/>
      <c r="AL41" s="310"/>
      <c r="AM41" s="310"/>
      <c r="AN41" s="310"/>
      <c r="AO41" s="310"/>
      <c r="AP41" s="310"/>
      <c r="AQ41" s="310"/>
      <c r="AR41" s="310"/>
      <c r="AS41" s="310"/>
      <c r="AT41" s="310"/>
      <c r="AU41" s="310"/>
      <c r="AV41" s="310"/>
      <c r="AW41" s="310"/>
      <c r="AX41" s="310"/>
      <c r="AY41" s="310"/>
      <c r="AZ41" s="310"/>
      <c r="BA41" s="310"/>
      <c r="BB41" s="310"/>
      <c r="BC41" s="310"/>
      <c r="BD41" s="310"/>
      <c r="BE41" s="310"/>
      <c r="BF41" s="310"/>
      <c r="BG41" s="310"/>
      <c r="BH41" s="310"/>
      <c r="BI41" s="310"/>
      <c r="BJ41" s="310"/>
      <c r="BK41" s="310"/>
      <c r="BL41" s="310"/>
      <c r="BM41" s="310"/>
      <c r="BN41" s="310"/>
      <c r="BO41" s="310"/>
      <c r="BP41" s="310"/>
      <c r="BQ41" s="310"/>
      <c r="BR41" s="310"/>
      <c r="BS41" s="310"/>
      <c r="BT41" s="310"/>
      <c r="BU41" s="310"/>
      <c r="BV41" s="310"/>
      <c r="BW41" s="310"/>
      <c r="BX41" s="310"/>
      <c r="BY41" s="310"/>
      <c r="BZ41" s="310"/>
      <c r="CA41" s="310"/>
      <c r="CB41" s="310"/>
      <c r="CC41" s="310"/>
      <c r="CD41" s="310"/>
      <c r="CE41" s="310"/>
      <c r="CF41" s="310"/>
      <c r="CG41" s="310"/>
      <c r="CH41" s="310"/>
      <c r="CI41" s="310"/>
      <c r="CJ41" s="310"/>
      <c r="CK41" s="311"/>
      <c r="CL41" s="385"/>
      <c r="CM41" s="115"/>
      <c r="CN41" s="115"/>
      <c r="CO41" s="115"/>
      <c r="CP41" s="115"/>
      <c r="CQ41" s="115"/>
      <c r="CR41" s="115"/>
      <c r="CS41" s="340"/>
      <c r="CT41" s="339"/>
      <c r="CU41" s="115"/>
      <c r="CV41" s="115"/>
      <c r="CW41" s="115"/>
      <c r="CX41" s="115"/>
      <c r="CY41" s="115"/>
      <c r="CZ41" s="115"/>
      <c r="DA41" s="340"/>
      <c r="DB41" s="330">
        <f>DB8</f>
        <v>24833675.609999999</v>
      </c>
      <c r="DC41" s="331"/>
      <c r="DD41" s="331"/>
      <c r="DE41" s="331"/>
      <c r="DF41" s="331"/>
      <c r="DG41" s="331"/>
      <c r="DH41" s="331"/>
      <c r="DI41" s="331"/>
      <c r="DJ41" s="331"/>
      <c r="DK41" s="331"/>
      <c r="DL41" s="331"/>
      <c r="DM41" s="332"/>
      <c r="DN41" s="34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35"/>
      <c r="DZ41" s="34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35"/>
      <c r="EL41" s="297"/>
      <c r="EM41" s="146"/>
      <c r="EN41" s="146"/>
      <c r="EO41" s="146"/>
      <c r="EP41" s="146"/>
      <c r="EQ41" s="146"/>
      <c r="ER41" s="146"/>
      <c r="ES41" s="146"/>
      <c r="ET41" s="146"/>
      <c r="EU41" s="146"/>
      <c r="EV41" s="146"/>
      <c r="EW41" s="298"/>
    </row>
    <row r="42" spans="1:153" ht="13.2" x14ac:dyDescent="0.25">
      <c r="A42" s="115"/>
      <c r="B42" s="115"/>
      <c r="C42" s="115"/>
      <c r="D42" s="115"/>
      <c r="E42" s="115"/>
      <c r="F42" s="115"/>
      <c r="G42" s="340"/>
      <c r="H42" s="309">
        <v>2026</v>
      </c>
      <c r="I42" s="310"/>
      <c r="J42" s="310"/>
      <c r="K42" s="310"/>
      <c r="L42" s="310"/>
      <c r="M42" s="310"/>
      <c r="N42" s="310"/>
      <c r="O42" s="310"/>
      <c r="P42" s="310"/>
      <c r="Q42" s="310"/>
      <c r="R42" s="310"/>
      <c r="S42" s="310"/>
      <c r="T42" s="310"/>
      <c r="U42" s="310"/>
      <c r="V42" s="310"/>
      <c r="W42" s="310"/>
      <c r="X42" s="310"/>
      <c r="Y42" s="310"/>
      <c r="Z42" s="310"/>
      <c r="AA42" s="310"/>
      <c r="AB42" s="310"/>
      <c r="AC42" s="310"/>
      <c r="AD42" s="310"/>
      <c r="AE42" s="310"/>
      <c r="AF42" s="310"/>
      <c r="AG42" s="310"/>
      <c r="AH42" s="310"/>
      <c r="AI42" s="310"/>
      <c r="AJ42" s="310"/>
      <c r="AK42" s="310"/>
      <c r="AL42" s="310"/>
      <c r="AM42" s="310"/>
      <c r="AN42" s="310"/>
      <c r="AO42" s="310"/>
      <c r="AP42" s="310"/>
      <c r="AQ42" s="310"/>
      <c r="AR42" s="310"/>
      <c r="AS42" s="310"/>
      <c r="AT42" s="310"/>
      <c r="AU42" s="310"/>
      <c r="AV42" s="310"/>
      <c r="AW42" s="310"/>
      <c r="AX42" s="310"/>
      <c r="AY42" s="310"/>
      <c r="AZ42" s="310"/>
      <c r="BA42" s="310"/>
      <c r="BB42" s="310"/>
      <c r="BC42" s="310"/>
      <c r="BD42" s="310"/>
      <c r="BE42" s="310"/>
      <c r="BF42" s="310"/>
      <c r="BG42" s="310"/>
      <c r="BH42" s="310"/>
      <c r="BI42" s="310"/>
      <c r="BJ42" s="310"/>
      <c r="BK42" s="310"/>
      <c r="BL42" s="310"/>
      <c r="BM42" s="310"/>
      <c r="BN42" s="310"/>
      <c r="BO42" s="310"/>
      <c r="BP42" s="310"/>
      <c r="BQ42" s="310"/>
      <c r="BR42" s="310"/>
      <c r="BS42" s="310"/>
      <c r="BT42" s="310"/>
      <c r="BU42" s="310"/>
      <c r="BV42" s="310"/>
      <c r="BW42" s="310"/>
      <c r="BX42" s="310"/>
      <c r="BY42" s="310"/>
      <c r="BZ42" s="310"/>
      <c r="CA42" s="310"/>
      <c r="CB42" s="310"/>
      <c r="CC42" s="310"/>
      <c r="CD42" s="310"/>
      <c r="CE42" s="310"/>
      <c r="CF42" s="310"/>
      <c r="CG42" s="310"/>
      <c r="CH42" s="310"/>
      <c r="CI42" s="310"/>
      <c r="CJ42" s="310"/>
      <c r="CK42" s="311"/>
      <c r="CL42" s="385"/>
      <c r="CM42" s="115"/>
      <c r="CN42" s="115"/>
      <c r="CO42" s="115"/>
      <c r="CP42" s="115"/>
      <c r="CQ42" s="115"/>
      <c r="CR42" s="115"/>
      <c r="CS42" s="340"/>
      <c r="CT42" s="339"/>
      <c r="CU42" s="115"/>
      <c r="CV42" s="115"/>
      <c r="CW42" s="115"/>
      <c r="CX42" s="115"/>
      <c r="CY42" s="115"/>
      <c r="CZ42" s="115"/>
      <c r="DA42" s="340"/>
      <c r="DB42" s="34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35"/>
      <c r="DN42" s="330">
        <f>DN8</f>
        <v>17826806.57</v>
      </c>
      <c r="DO42" s="331"/>
      <c r="DP42" s="331"/>
      <c r="DQ42" s="331"/>
      <c r="DR42" s="331"/>
      <c r="DS42" s="331"/>
      <c r="DT42" s="331"/>
      <c r="DU42" s="331"/>
      <c r="DV42" s="331"/>
      <c r="DW42" s="331"/>
      <c r="DX42" s="331"/>
      <c r="DY42" s="332"/>
      <c r="DZ42" s="34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35"/>
      <c r="EL42" s="297"/>
      <c r="EM42" s="146"/>
      <c r="EN42" s="146"/>
      <c r="EO42" s="146"/>
      <c r="EP42" s="146"/>
      <c r="EQ42" s="146"/>
      <c r="ER42" s="146"/>
      <c r="ES42" s="146"/>
      <c r="ET42" s="146"/>
      <c r="EU42" s="146"/>
      <c r="EV42" s="146"/>
      <c r="EW42" s="298"/>
    </row>
    <row r="43" spans="1:153" ht="13.2" x14ac:dyDescent="0.25">
      <c r="A43" s="251"/>
      <c r="B43" s="251"/>
      <c r="C43" s="251"/>
      <c r="D43" s="251"/>
      <c r="E43" s="251"/>
      <c r="F43" s="251"/>
      <c r="G43" s="252"/>
      <c r="H43" s="376">
        <v>2027</v>
      </c>
      <c r="I43" s="377"/>
      <c r="J43" s="377"/>
      <c r="K43" s="377"/>
      <c r="L43" s="377"/>
      <c r="M43" s="377"/>
      <c r="N43" s="377"/>
      <c r="O43" s="377"/>
      <c r="P43" s="377"/>
      <c r="Q43" s="377"/>
      <c r="R43" s="377"/>
      <c r="S43" s="377"/>
      <c r="T43" s="377"/>
      <c r="U43" s="377"/>
      <c r="V43" s="377"/>
      <c r="W43" s="377"/>
      <c r="X43" s="377"/>
      <c r="Y43" s="377"/>
      <c r="Z43" s="377"/>
      <c r="AA43" s="377"/>
      <c r="AB43" s="377"/>
      <c r="AC43" s="377"/>
      <c r="AD43" s="377"/>
      <c r="AE43" s="377"/>
      <c r="AF43" s="377"/>
      <c r="AG43" s="377"/>
      <c r="AH43" s="377"/>
      <c r="AI43" s="377"/>
      <c r="AJ43" s="377"/>
      <c r="AK43" s="377"/>
      <c r="AL43" s="377"/>
      <c r="AM43" s="377"/>
      <c r="AN43" s="377"/>
      <c r="AO43" s="377"/>
      <c r="AP43" s="377"/>
      <c r="AQ43" s="377"/>
      <c r="AR43" s="377"/>
      <c r="AS43" s="377"/>
      <c r="AT43" s="377"/>
      <c r="AU43" s="377"/>
      <c r="AV43" s="377"/>
      <c r="AW43" s="377"/>
      <c r="AX43" s="377"/>
      <c r="AY43" s="377"/>
      <c r="AZ43" s="377"/>
      <c r="BA43" s="377"/>
      <c r="BB43" s="377"/>
      <c r="BC43" s="377"/>
      <c r="BD43" s="377"/>
      <c r="BE43" s="377"/>
      <c r="BF43" s="377"/>
      <c r="BG43" s="377"/>
      <c r="BH43" s="377"/>
      <c r="BI43" s="377"/>
      <c r="BJ43" s="377"/>
      <c r="BK43" s="377"/>
      <c r="BL43" s="377"/>
      <c r="BM43" s="377"/>
      <c r="BN43" s="377"/>
      <c r="BO43" s="377"/>
      <c r="BP43" s="377"/>
      <c r="BQ43" s="377"/>
      <c r="BR43" s="377"/>
      <c r="BS43" s="377"/>
      <c r="BT43" s="377"/>
      <c r="BU43" s="377"/>
      <c r="BV43" s="377"/>
      <c r="BW43" s="377"/>
      <c r="BX43" s="377"/>
      <c r="BY43" s="377"/>
      <c r="BZ43" s="377"/>
      <c r="CA43" s="377"/>
      <c r="CB43" s="377"/>
      <c r="CC43" s="377"/>
      <c r="CD43" s="377"/>
      <c r="CE43" s="377"/>
      <c r="CF43" s="377"/>
      <c r="CG43" s="377"/>
      <c r="CH43" s="377"/>
      <c r="CI43" s="377"/>
      <c r="CJ43" s="377"/>
      <c r="CK43" s="377"/>
      <c r="CL43" s="284"/>
      <c r="CM43" s="251"/>
      <c r="CN43" s="251"/>
      <c r="CO43" s="251"/>
      <c r="CP43" s="251"/>
      <c r="CQ43" s="251"/>
      <c r="CR43" s="251"/>
      <c r="CS43" s="252"/>
      <c r="CT43" s="341"/>
      <c r="CU43" s="251"/>
      <c r="CV43" s="251"/>
      <c r="CW43" s="251"/>
      <c r="CX43" s="251"/>
      <c r="CY43" s="251"/>
      <c r="CZ43" s="251"/>
      <c r="DA43" s="252"/>
      <c r="DB43" s="10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2"/>
      <c r="DN43" s="10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2"/>
      <c r="DZ43" s="302">
        <f>DZ8</f>
        <v>17859606.93</v>
      </c>
      <c r="EA43" s="303"/>
      <c r="EB43" s="303"/>
      <c r="EC43" s="303"/>
      <c r="ED43" s="303"/>
      <c r="EE43" s="303"/>
      <c r="EF43" s="303"/>
      <c r="EG43" s="303"/>
      <c r="EH43" s="303"/>
      <c r="EI43" s="303"/>
      <c r="EJ43" s="303"/>
      <c r="EK43" s="304"/>
      <c r="EL43" s="299"/>
      <c r="EM43" s="300"/>
      <c r="EN43" s="300"/>
      <c r="EO43" s="300"/>
      <c r="EP43" s="300"/>
      <c r="EQ43" s="300"/>
      <c r="ER43" s="300"/>
      <c r="ES43" s="300"/>
      <c r="ET43" s="300"/>
      <c r="EU43" s="300"/>
      <c r="EV43" s="300"/>
      <c r="EW43" s="301"/>
    </row>
    <row r="44" spans="1:153" ht="24" customHeight="1" x14ac:dyDescent="0.2">
      <c r="A44" s="158" t="s">
        <v>10</v>
      </c>
      <c r="B44" s="158"/>
      <c r="C44" s="158"/>
      <c r="D44" s="158"/>
      <c r="E44" s="158"/>
      <c r="F44" s="158"/>
      <c r="G44" s="159"/>
      <c r="H44" s="338" t="s">
        <v>170</v>
      </c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06"/>
      <c r="BN44" s="206"/>
      <c r="BO44" s="206"/>
      <c r="BP44" s="206"/>
      <c r="BQ44" s="206"/>
      <c r="BR44" s="206"/>
      <c r="BS44" s="206"/>
      <c r="BT44" s="206"/>
      <c r="BU44" s="206"/>
      <c r="BV44" s="206"/>
      <c r="BW44" s="206"/>
      <c r="BX44" s="206"/>
      <c r="BY44" s="206"/>
      <c r="BZ44" s="206"/>
      <c r="CA44" s="206"/>
      <c r="CB44" s="206"/>
      <c r="CC44" s="206"/>
      <c r="CD44" s="206"/>
      <c r="CE44" s="206"/>
      <c r="CF44" s="206"/>
      <c r="CG44" s="206"/>
      <c r="CH44" s="206"/>
      <c r="CI44" s="206"/>
      <c r="CJ44" s="206"/>
      <c r="CK44" s="206"/>
      <c r="CL44" s="157" t="s">
        <v>171</v>
      </c>
      <c r="CM44" s="158"/>
      <c r="CN44" s="158"/>
      <c r="CO44" s="158"/>
      <c r="CP44" s="158"/>
      <c r="CQ44" s="158"/>
      <c r="CR44" s="158"/>
      <c r="CS44" s="159"/>
      <c r="CT44" s="160" t="s">
        <v>38</v>
      </c>
      <c r="CU44" s="158"/>
      <c r="CV44" s="158"/>
      <c r="CW44" s="158"/>
      <c r="CX44" s="158"/>
      <c r="CY44" s="158"/>
      <c r="CZ44" s="158"/>
      <c r="DA44" s="159"/>
      <c r="DB44" s="154"/>
      <c r="DC44" s="155"/>
      <c r="DD44" s="155"/>
      <c r="DE44" s="155"/>
      <c r="DF44" s="155"/>
      <c r="DG44" s="155"/>
      <c r="DH44" s="155"/>
      <c r="DI44" s="155"/>
      <c r="DJ44" s="155"/>
      <c r="DK44" s="155"/>
      <c r="DL44" s="155"/>
      <c r="DM44" s="276"/>
      <c r="DN44" s="154"/>
      <c r="DO44" s="155"/>
      <c r="DP44" s="155"/>
      <c r="DQ44" s="155"/>
      <c r="DR44" s="155"/>
      <c r="DS44" s="155"/>
      <c r="DT44" s="155"/>
      <c r="DU44" s="155"/>
      <c r="DV44" s="155"/>
      <c r="DW44" s="155"/>
      <c r="DX44" s="155"/>
      <c r="DY44" s="276"/>
      <c r="DZ44" s="154"/>
      <c r="EA44" s="155"/>
      <c r="EB44" s="155"/>
      <c r="EC44" s="155"/>
      <c r="ED44" s="155"/>
      <c r="EE44" s="155"/>
      <c r="EF44" s="155"/>
      <c r="EG44" s="155"/>
      <c r="EH44" s="155"/>
      <c r="EI44" s="155"/>
      <c r="EJ44" s="155"/>
      <c r="EK44" s="276"/>
      <c r="EL44" s="154"/>
      <c r="EM44" s="155"/>
      <c r="EN44" s="155"/>
      <c r="EO44" s="155"/>
      <c r="EP44" s="155"/>
      <c r="EQ44" s="155"/>
      <c r="ER44" s="155"/>
      <c r="ES44" s="155"/>
      <c r="ET44" s="155"/>
      <c r="EU44" s="155"/>
      <c r="EV44" s="155"/>
      <c r="EW44" s="288"/>
    </row>
    <row r="45" spans="1:153" x14ac:dyDescent="0.2">
      <c r="A45" s="320"/>
      <c r="B45" s="320"/>
      <c r="C45" s="320"/>
      <c r="D45" s="320"/>
      <c r="E45" s="320"/>
      <c r="F45" s="320"/>
      <c r="G45" s="321"/>
      <c r="H45" s="316" t="s">
        <v>168</v>
      </c>
      <c r="I45" s="317"/>
      <c r="J45" s="317"/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  <c r="AF45" s="317"/>
      <c r="AG45" s="317"/>
      <c r="AH45" s="317"/>
      <c r="AI45" s="317"/>
      <c r="AJ45" s="317"/>
      <c r="AK45" s="317"/>
      <c r="AL45" s="317"/>
      <c r="AM45" s="317"/>
      <c r="AN45" s="317"/>
      <c r="AO45" s="317"/>
      <c r="AP45" s="317"/>
      <c r="AQ45" s="317"/>
      <c r="AR45" s="317"/>
      <c r="AS45" s="317"/>
      <c r="AT45" s="317"/>
      <c r="AU45" s="317"/>
      <c r="AV45" s="317"/>
      <c r="AW45" s="317"/>
      <c r="AX45" s="317"/>
      <c r="AY45" s="317"/>
      <c r="AZ45" s="317"/>
      <c r="BA45" s="317"/>
      <c r="BB45" s="317"/>
      <c r="BC45" s="317"/>
      <c r="BD45" s="317"/>
      <c r="BE45" s="317"/>
      <c r="BF45" s="317"/>
      <c r="BG45" s="317"/>
      <c r="BH45" s="317"/>
      <c r="BI45" s="317"/>
      <c r="BJ45" s="317"/>
      <c r="BK45" s="317"/>
      <c r="BL45" s="317"/>
      <c r="BM45" s="317"/>
      <c r="BN45" s="317"/>
      <c r="BO45" s="317"/>
      <c r="BP45" s="317"/>
      <c r="BQ45" s="317"/>
      <c r="BR45" s="317"/>
      <c r="BS45" s="317"/>
      <c r="BT45" s="317"/>
      <c r="BU45" s="317"/>
      <c r="BV45" s="317"/>
      <c r="BW45" s="317"/>
      <c r="BX45" s="317"/>
      <c r="BY45" s="317"/>
      <c r="BZ45" s="317"/>
      <c r="CA45" s="317"/>
      <c r="CB45" s="317"/>
      <c r="CC45" s="317"/>
      <c r="CD45" s="317"/>
      <c r="CE45" s="317"/>
      <c r="CF45" s="317"/>
      <c r="CG45" s="317"/>
      <c r="CH45" s="317"/>
      <c r="CI45" s="317"/>
      <c r="CJ45" s="317"/>
      <c r="CK45" s="318"/>
      <c r="CL45" s="319" t="s">
        <v>172</v>
      </c>
      <c r="CM45" s="320"/>
      <c r="CN45" s="320"/>
      <c r="CO45" s="320"/>
      <c r="CP45" s="320"/>
      <c r="CQ45" s="320"/>
      <c r="CR45" s="320"/>
      <c r="CS45" s="321"/>
      <c r="CT45" s="333"/>
      <c r="CU45" s="320"/>
      <c r="CV45" s="320"/>
      <c r="CW45" s="320"/>
      <c r="CX45" s="320"/>
      <c r="CY45" s="320"/>
      <c r="CZ45" s="320"/>
      <c r="DA45" s="321"/>
      <c r="DB45" s="253"/>
      <c r="DC45" s="254"/>
      <c r="DD45" s="254"/>
      <c r="DE45" s="254"/>
      <c r="DF45" s="254"/>
      <c r="DG45" s="254"/>
      <c r="DH45" s="254"/>
      <c r="DI45" s="254"/>
      <c r="DJ45" s="254"/>
      <c r="DK45" s="254"/>
      <c r="DL45" s="254"/>
      <c r="DM45" s="305"/>
      <c r="DN45" s="253"/>
      <c r="DO45" s="254"/>
      <c r="DP45" s="254"/>
      <c r="DQ45" s="254"/>
      <c r="DR45" s="254"/>
      <c r="DS45" s="254"/>
      <c r="DT45" s="254"/>
      <c r="DU45" s="254"/>
      <c r="DV45" s="254"/>
      <c r="DW45" s="254"/>
      <c r="DX45" s="254"/>
      <c r="DY45" s="305"/>
      <c r="DZ45" s="253"/>
      <c r="EA45" s="254"/>
      <c r="EB45" s="254"/>
      <c r="EC45" s="254"/>
      <c r="ED45" s="254"/>
      <c r="EE45" s="254"/>
      <c r="EF45" s="254"/>
      <c r="EG45" s="254"/>
      <c r="EH45" s="254"/>
      <c r="EI45" s="254"/>
      <c r="EJ45" s="254"/>
      <c r="EK45" s="305"/>
      <c r="EL45" s="253"/>
      <c r="EM45" s="254"/>
      <c r="EN45" s="254"/>
      <c r="EO45" s="254"/>
      <c r="EP45" s="254"/>
      <c r="EQ45" s="254"/>
      <c r="ER45" s="254"/>
      <c r="ES45" s="254"/>
      <c r="ET45" s="254"/>
      <c r="EU45" s="254"/>
      <c r="EV45" s="254"/>
      <c r="EW45" s="296"/>
    </row>
    <row r="46" spans="1:153" ht="10.8" thickBot="1" x14ac:dyDescent="0.25">
      <c r="A46" s="251"/>
      <c r="B46" s="251"/>
      <c r="C46" s="251"/>
      <c r="D46" s="251"/>
      <c r="E46" s="251"/>
      <c r="F46" s="251"/>
      <c r="G46" s="252"/>
      <c r="H46" s="376"/>
      <c r="I46" s="377"/>
      <c r="J46" s="377"/>
      <c r="K46" s="377"/>
      <c r="L46" s="377"/>
      <c r="M46" s="377"/>
      <c r="N46" s="377"/>
      <c r="O46" s="377"/>
      <c r="P46" s="377"/>
      <c r="Q46" s="377"/>
      <c r="R46" s="377"/>
      <c r="S46" s="377"/>
      <c r="T46" s="377"/>
      <c r="U46" s="377"/>
      <c r="V46" s="377"/>
      <c r="W46" s="377"/>
      <c r="X46" s="377"/>
      <c r="Y46" s="377"/>
      <c r="Z46" s="377"/>
      <c r="AA46" s="377"/>
      <c r="AB46" s="377"/>
      <c r="AC46" s="377"/>
      <c r="AD46" s="377"/>
      <c r="AE46" s="377"/>
      <c r="AF46" s="377"/>
      <c r="AG46" s="377"/>
      <c r="AH46" s="377"/>
      <c r="AI46" s="377"/>
      <c r="AJ46" s="377"/>
      <c r="AK46" s="377"/>
      <c r="AL46" s="377"/>
      <c r="AM46" s="377"/>
      <c r="AN46" s="377"/>
      <c r="AO46" s="377"/>
      <c r="AP46" s="377"/>
      <c r="AQ46" s="377"/>
      <c r="AR46" s="377"/>
      <c r="AS46" s="377"/>
      <c r="AT46" s="377"/>
      <c r="AU46" s="377"/>
      <c r="AV46" s="377"/>
      <c r="AW46" s="377"/>
      <c r="AX46" s="377"/>
      <c r="AY46" s="377"/>
      <c r="AZ46" s="377"/>
      <c r="BA46" s="377"/>
      <c r="BB46" s="377"/>
      <c r="BC46" s="377"/>
      <c r="BD46" s="377"/>
      <c r="BE46" s="377"/>
      <c r="BF46" s="377"/>
      <c r="BG46" s="377"/>
      <c r="BH46" s="377"/>
      <c r="BI46" s="377"/>
      <c r="BJ46" s="377"/>
      <c r="BK46" s="377"/>
      <c r="BL46" s="377"/>
      <c r="BM46" s="377"/>
      <c r="BN46" s="377"/>
      <c r="BO46" s="377"/>
      <c r="BP46" s="377"/>
      <c r="BQ46" s="377"/>
      <c r="BR46" s="377"/>
      <c r="BS46" s="377"/>
      <c r="BT46" s="377"/>
      <c r="BU46" s="377"/>
      <c r="BV46" s="377"/>
      <c r="BW46" s="377"/>
      <c r="BX46" s="377"/>
      <c r="BY46" s="377"/>
      <c r="BZ46" s="377"/>
      <c r="CA46" s="377"/>
      <c r="CB46" s="377"/>
      <c r="CC46" s="377"/>
      <c r="CD46" s="377"/>
      <c r="CE46" s="377"/>
      <c r="CF46" s="377"/>
      <c r="CG46" s="377"/>
      <c r="CH46" s="377"/>
      <c r="CI46" s="377"/>
      <c r="CJ46" s="377"/>
      <c r="CK46" s="377"/>
      <c r="CL46" s="322"/>
      <c r="CM46" s="323"/>
      <c r="CN46" s="323"/>
      <c r="CO46" s="323"/>
      <c r="CP46" s="323"/>
      <c r="CQ46" s="323"/>
      <c r="CR46" s="323"/>
      <c r="CS46" s="324"/>
      <c r="CT46" s="334"/>
      <c r="CU46" s="323"/>
      <c r="CV46" s="323"/>
      <c r="CW46" s="323"/>
      <c r="CX46" s="323"/>
      <c r="CY46" s="323"/>
      <c r="CZ46" s="323"/>
      <c r="DA46" s="324"/>
      <c r="DB46" s="306"/>
      <c r="DC46" s="307"/>
      <c r="DD46" s="307"/>
      <c r="DE46" s="307"/>
      <c r="DF46" s="307"/>
      <c r="DG46" s="307"/>
      <c r="DH46" s="307"/>
      <c r="DI46" s="307"/>
      <c r="DJ46" s="307"/>
      <c r="DK46" s="307"/>
      <c r="DL46" s="307"/>
      <c r="DM46" s="308"/>
      <c r="DN46" s="306"/>
      <c r="DO46" s="307"/>
      <c r="DP46" s="307"/>
      <c r="DQ46" s="307"/>
      <c r="DR46" s="307"/>
      <c r="DS46" s="307"/>
      <c r="DT46" s="307"/>
      <c r="DU46" s="307"/>
      <c r="DV46" s="307"/>
      <c r="DW46" s="307"/>
      <c r="DX46" s="307"/>
      <c r="DY46" s="308"/>
      <c r="DZ46" s="306"/>
      <c r="EA46" s="307"/>
      <c r="EB46" s="307"/>
      <c r="EC46" s="307"/>
      <c r="ED46" s="307"/>
      <c r="EE46" s="307"/>
      <c r="EF46" s="307"/>
      <c r="EG46" s="307"/>
      <c r="EH46" s="307"/>
      <c r="EI46" s="307"/>
      <c r="EJ46" s="307"/>
      <c r="EK46" s="308"/>
      <c r="EL46" s="306"/>
      <c r="EM46" s="307"/>
      <c r="EN46" s="307"/>
      <c r="EO46" s="307"/>
      <c r="EP46" s="307"/>
      <c r="EQ46" s="307"/>
      <c r="ER46" s="307"/>
      <c r="ES46" s="307"/>
      <c r="ET46" s="307"/>
      <c r="EU46" s="307"/>
      <c r="EV46" s="307"/>
      <c r="EW46" s="329"/>
    </row>
    <row r="47" spans="1:153" ht="6" customHeight="1" x14ac:dyDescent="0.2"/>
    <row r="49" spans="1:153" s="36" customFormat="1" ht="25.5" customHeight="1" x14ac:dyDescent="0.25">
      <c r="I49" s="325" t="s">
        <v>319</v>
      </c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  <c r="Z49" s="326"/>
      <c r="AA49" s="326"/>
      <c r="AB49" s="326"/>
      <c r="AC49" s="326"/>
      <c r="AD49" s="326"/>
      <c r="AE49" s="326"/>
      <c r="AF49" s="326"/>
      <c r="AG49" s="326"/>
      <c r="AH49" s="326"/>
      <c r="AI49" s="326"/>
      <c r="AJ49" s="326"/>
      <c r="AK49" s="326"/>
      <c r="AL49" s="326"/>
      <c r="AM49" s="326"/>
      <c r="AN49" s="326"/>
      <c r="AO49" s="326"/>
      <c r="AP49" s="326"/>
      <c r="AQ49" s="326"/>
      <c r="AR49" s="326"/>
      <c r="AS49" s="326"/>
      <c r="AT49" s="326"/>
      <c r="AU49" s="326"/>
      <c r="AV49" s="326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380" t="s">
        <v>336</v>
      </c>
      <c r="BW49" s="380"/>
      <c r="BX49" s="380"/>
      <c r="BY49" s="380"/>
      <c r="BZ49" s="380"/>
      <c r="CA49" s="380"/>
      <c r="CB49" s="380"/>
      <c r="CC49" s="380"/>
      <c r="CD49" s="380"/>
      <c r="CE49" s="380"/>
      <c r="CF49" s="380"/>
      <c r="CG49" s="380"/>
      <c r="CH49" s="380"/>
      <c r="CI49" s="380"/>
      <c r="CJ49" s="380"/>
      <c r="CK49" s="380"/>
      <c r="CL49" s="380"/>
      <c r="CM49" s="380"/>
      <c r="CN49" s="380"/>
      <c r="CO49" s="380"/>
      <c r="CP49" s="380"/>
      <c r="CQ49" s="380"/>
      <c r="CR49" s="380"/>
      <c r="CS49" s="380"/>
      <c r="CT49" s="380"/>
      <c r="CU49" s="380"/>
      <c r="CV49" s="380"/>
      <c r="CW49" s="380"/>
    </row>
    <row r="50" spans="1:153" s="40" customFormat="1" ht="12" customHeight="1" x14ac:dyDescent="0.15">
      <c r="I50" s="315" t="s">
        <v>320</v>
      </c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4" t="s">
        <v>18</v>
      </c>
      <c r="AX50" s="314"/>
      <c r="AY50" s="314"/>
      <c r="AZ50" s="314"/>
      <c r="BA50" s="314"/>
      <c r="BB50" s="314"/>
      <c r="BC50" s="314"/>
      <c r="BD50" s="314"/>
      <c r="BE50" s="314"/>
      <c r="BF50" s="314"/>
      <c r="BG50" s="314"/>
      <c r="BH50" s="314"/>
      <c r="BI50" s="314"/>
      <c r="BJ50" s="314"/>
      <c r="BK50" s="314"/>
      <c r="BL50" s="314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14" t="s">
        <v>19</v>
      </c>
      <c r="BZ50" s="314"/>
      <c r="CA50" s="314"/>
      <c r="CB50" s="314"/>
      <c r="CC50" s="314"/>
      <c r="CD50" s="314"/>
      <c r="CE50" s="314"/>
      <c r="CF50" s="314"/>
      <c r="CG50" s="314"/>
      <c r="CH50" s="314"/>
      <c r="CI50" s="314"/>
      <c r="CJ50" s="314"/>
      <c r="CK50" s="314"/>
      <c r="CL50" s="314"/>
      <c r="CM50" s="314"/>
      <c r="CN50" s="314"/>
      <c r="CO50" s="314"/>
      <c r="CP50" s="314"/>
      <c r="CQ50" s="314"/>
      <c r="CR50" s="314"/>
    </row>
    <row r="51" spans="1:153" s="36" customFormat="1" ht="13.2" x14ac:dyDescent="0.25">
      <c r="I51" s="36" t="s">
        <v>325</v>
      </c>
      <c r="AM51" s="41"/>
      <c r="AN51" s="41"/>
      <c r="AO51" s="41"/>
      <c r="AP51" s="41"/>
      <c r="AQ51" s="41"/>
      <c r="AR51" s="41"/>
      <c r="AS51" s="41"/>
      <c r="AT51" s="41"/>
      <c r="AU51" s="42"/>
      <c r="AV51" s="42"/>
      <c r="AW51" s="43"/>
      <c r="AX51" s="43"/>
      <c r="AY51" s="43"/>
      <c r="AZ51" s="43"/>
      <c r="BA51" s="43"/>
      <c r="BB51" s="43"/>
      <c r="BC51" s="43"/>
      <c r="BD51" s="43"/>
      <c r="BE51" s="44"/>
      <c r="BF51" s="44"/>
      <c r="BG51" s="43"/>
      <c r="BH51" s="43"/>
      <c r="BI51" s="43"/>
      <c r="BJ51" s="43"/>
      <c r="BK51" s="43"/>
      <c r="BL51" s="43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383" t="s">
        <v>323</v>
      </c>
      <c r="BZ51" s="384"/>
      <c r="CA51" s="384"/>
      <c r="CB51" s="384"/>
      <c r="CC51" s="384"/>
      <c r="CD51" s="384"/>
      <c r="CE51" s="384"/>
      <c r="CF51" s="384"/>
      <c r="CG51" s="384"/>
      <c r="CH51" s="384"/>
      <c r="CI51" s="384"/>
      <c r="CJ51" s="384"/>
      <c r="CK51" s="384"/>
      <c r="CL51" s="384"/>
      <c r="CM51" s="384"/>
      <c r="CN51" s="384"/>
      <c r="CO51" s="384"/>
      <c r="CP51" s="384"/>
      <c r="CQ51" s="384"/>
      <c r="CR51" s="384"/>
    </row>
    <row r="52" spans="1:153" s="40" customFormat="1" ht="21" customHeight="1" x14ac:dyDescent="0.15">
      <c r="I52" s="378" t="s">
        <v>321</v>
      </c>
      <c r="J52" s="378"/>
      <c r="K52" s="378"/>
      <c r="L52" s="378"/>
      <c r="M52" s="378"/>
      <c r="N52" s="378"/>
      <c r="O52" s="378"/>
      <c r="P52" s="378"/>
      <c r="Q52" s="378"/>
      <c r="R52" s="378"/>
      <c r="S52" s="378"/>
      <c r="T52" s="378"/>
      <c r="U52" s="378"/>
      <c r="V52" s="378"/>
      <c r="W52" s="378"/>
      <c r="X52" s="378"/>
      <c r="Y52" s="378"/>
      <c r="Z52" s="378"/>
      <c r="AA52" s="378"/>
      <c r="AB52" s="378"/>
      <c r="AC52" s="378"/>
      <c r="AD52" s="378"/>
      <c r="AE52" s="378"/>
      <c r="AF52" s="378"/>
      <c r="AG52" s="378"/>
      <c r="AH52" s="378"/>
      <c r="AI52" s="378"/>
      <c r="AJ52" s="378"/>
      <c r="AK52" s="378"/>
      <c r="AL52" s="378"/>
      <c r="AM52" s="378"/>
      <c r="AN52" s="378"/>
      <c r="AO52" s="378"/>
      <c r="AP52" s="378"/>
      <c r="AQ52" s="378"/>
      <c r="AR52" s="378"/>
      <c r="AS52" s="378"/>
      <c r="AT52" s="378"/>
      <c r="AU52" s="378"/>
      <c r="AV52" s="38"/>
      <c r="AW52" s="314" t="s">
        <v>18</v>
      </c>
      <c r="AX52" s="314"/>
      <c r="AY52" s="314"/>
      <c r="AZ52" s="314"/>
      <c r="BA52" s="314"/>
      <c r="BB52" s="314"/>
      <c r="BC52" s="314"/>
      <c r="BD52" s="314"/>
      <c r="BE52" s="314"/>
      <c r="BF52" s="314"/>
      <c r="BG52" s="314"/>
      <c r="BH52" s="314"/>
      <c r="BI52" s="314"/>
      <c r="BJ52" s="314"/>
      <c r="BK52" s="314"/>
      <c r="BL52" s="314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CA52" s="45" t="s">
        <v>19</v>
      </c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</row>
    <row r="53" spans="1:153" s="40" customFormat="1" ht="12.75" customHeight="1" x14ac:dyDescent="0.2"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46"/>
      <c r="AN53" s="46"/>
      <c r="AO53" s="46"/>
      <c r="AP53" s="46"/>
      <c r="AQ53" s="48"/>
      <c r="AR53" s="46"/>
      <c r="AS53" s="46"/>
      <c r="AT53" s="46"/>
      <c r="AU53" s="315"/>
      <c r="AV53" s="315"/>
      <c r="AW53" s="315"/>
      <c r="AX53" s="315"/>
      <c r="AY53" s="315"/>
      <c r="AZ53" s="315"/>
      <c r="BA53" s="315"/>
      <c r="BB53" s="315"/>
      <c r="BC53" s="315"/>
      <c r="BD53" s="315"/>
      <c r="BE53" s="315"/>
      <c r="BF53" s="315"/>
      <c r="BG53" s="315"/>
      <c r="BH53" s="315"/>
      <c r="BI53" s="315"/>
      <c r="BJ53" s="315"/>
      <c r="BK53" s="315"/>
      <c r="BL53" s="315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</row>
    <row r="54" spans="1:153" s="40" customFormat="1" ht="12.75" customHeight="1" x14ac:dyDescent="0.2">
      <c r="I54" s="36" t="s">
        <v>173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46"/>
      <c r="AN54" s="46"/>
      <c r="AO54" s="46"/>
      <c r="AP54" s="46"/>
      <c r="AQ54" s="48"/>
      <c r="AR54" s="46"/>
      <c r="AS54" s="46"/>
      <c r="AT54" s="46"/>
      <c r="AU54" s="38"/>
      <c r="AV54" s="38"/>
      <c r="AW54" s="39"/>
      <c r="AX54" s="39"/>
      <c r="AY54" s="39"/>
      <c r="AZ54" s="39"/>
      <c r="BA54" s="39"/>
      <c r="BB54" s="39"/>
      <c r="BC54" s="39"/>
      <c r="BD54" s="47"/>
      <c r="BE54" s="47"/>
      <c r="BF54" s="47"/>
      <c r="BG54" s="47"/>
      <c r="BH54" s="47"/>
      <c r="BI54" s="47"/>
      <c r="BJ54" s="47"/>
      <c r="BK54" s="39"/>
      <c r="BL54" s="39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79" t="s">
        <v>323</v>
      </c>
      <c r="BZ54" s="379"/>
      <c r="CA54" s="379"/>
      <c r="CB54" s="379"/>
      <c r="CC54" s="379"/>
      <c r="CD54" s="379"/>
      <c r="CE54" s="379"/>
      <c r="CF54" s="379"/>
      <c r="CG54" s="379"/>
      <c r="CH54" s="379"/>
      <c r="CI54" s="379"/>
      <c r="CJ54" s="379"/>
      <c r="CK54" s="379"/>
      <c r="CL54" s="379"/>
      <c r="CM54" s="379"/>
      <c r="CN54" s="379"/>
      <c r="CO54" s="379"/>
      <c r="CP54" s="379"/>
      <c r="CQ54" s="379"/>
      <c r="CR54" s="379"/>
      <c r="CS54" s="379"/>
    </row>
    <row r="55" spans="1:153" s="7" customFormat="1" ht="10.5" customHeight="1" x14ac:dyDescent="0.15">
      <c r="AM55" s="375"/>
      <c r="AN55" s="375"/>
      <c r="AO55" s="375"/>
      <c r="AP55" s="375"/>
      <c r="AQ55" s="375"/>
      <c r="AR55" s="375"/>
      <c r="AS55" s="375"/>
      <c r="AT55" s="375"/>
      <c r="AU55" s="375"/>
      <c r="AV55" s="375"/>
      <c r="AW55" s="375"/>
      <c r="AX55" s="375"/>
      <c r="AY55" s="375"/>
      <c r="AZ55" s="375"/>
      <c r="BA55" s="375"/>
      <c r="BB55" s="375"/>
      <c r="BC55" s="375"/>
      <c r="BD55" s="375"/>
      <c r="BG55" s="375"/>
      <c r="BH55" s="375"/>
      <c r="BI55" s="375"/>
      <c r="BJ55" s="375"/>
      <c r="BK55" s="375"/>
      <c r="BL55" s="375"/>
      <c r="BM55" s="375"/>
      <c r="BN55" s="375"/>
      <c r="BO55" s="375"/>
      <c r="BP55" s="375"/>
      <c r="BQ55" s="375"/>
      <c r="BR55" s="375"/>
      <c r="BS55" s="375"/>
      <c r="BT55" s="375"/>
      <c r="BU55" s="375"/>
      <c r="BV55" s="375"/>
      <c r="BW55" s="375"/>
      <c r="BX55" s="375"/>
      <c r="CA55" s="375"/>
      <c r="CB55" s="375"/>
      <c r="CC55" s="375"/>
      <c r="CD55" s="375"/>
      <c r="CE55" s="375"/>
      <c r="CF55" s="375"/>
      <c r="CG55" s="375"/>
      <c r="CH55" s="375"/>
      <c r="CI55" s="375"/>
      <c r="CJ55" s="375"/>
      <c r="CK55" s="375"/>
      <c r="CL55" s="375"/>
      <c r="CM55" s="375"/>
      <c r="CN55" s="375"/>
      <c r="CO55" s="375"/>
      <c r="CP55" s="375"/>
      <c r="CQ55" s="375"/>
      <c r="CR55" s="375"/>
    </row>
    <row r="56" spans="1:153" ht="12" customHeight="1" x14ac:dyDescent="0.2">
      <c r="E56" s="88"/>
      <c r="F56" s="381" t="s">
        <v>20</v>
      </c>
      <c r="G56" s="381"/>
      <c r="H56" s="251" t="s">
        <v>196</v>
      </c>
      <c r="I56" s="251"/>
      <c r="J56" s="251"/>
      <c r="K56" s="382" t="s">
        <v>20</v>
      </c>
      <c r="L56" s="382"/>
      <c r="M56" s="88"/>
      <c r="N56" s="251" t="s">
        <v>334</v>
      </c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381">
        <v>20</v>
      </c>
      <c r="AD56" s="381"/>
      <c r="AE56" s="381"/>
      <c r="AF56" s="313" t="s">
        <v>308</v>
      </c>
      <c r="AG56" s="313"/>
      <c r="AH56" s="313"/>
      <c r="AI56" s="382" t="s">
        <v>5</v>
      </c>
      <c r="AJ56" s="382"/>
      <c r="AK56" s="382"/>
    </row>
    <row r="57" spans="1:153" s="6" customFormat="1" ht="13.5" customHeight="1" x14ac:dyDescent="0.2">
      <c r="A57" s="9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</row>
    <row r="58" spans="1:153" s="6" customFormat="1" ht="52.5" customHeight="1" x14ac:dyDescent="0.2">
      <c r="A58" s="243"/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  <c r="AL58" s="243"/>
      <c r="AM58" s="243"/>
      <c r="AN58" s="243"/>
      <c r="AO58" s="243"/>
      <c r="AP58" s="243"/>
      <c r="AQ58" s="243"/>
      <c r="AR58" s="243"/>
      <c r="AS58" s="243"/>
      <c r="AT58" s="243"/>
      <c r="AU58" s="243"/>
      <c r="AV58" s="243"/>
      <c r="AW58" s="243"/>
      <c r="AX58" s="243"/>
      <c r="AY58" s="243"/>
      <c r="AZ58" s="243"/>
      <c r="BA58" s="243"/>
      <c r="BB58" s="243"/>
      <c r="BC58" s="243"/>
      <c r="BD58" s="243"/>
      <c r="BE58" s="243"/>
      <c r="BF58" s="243"/>
      <c r="BG58" s="243"/>
      <c r="BH58" s="243"/>
      <c r="BI58" s="243"/>
      <c r="BJ58" s="243"/>
      <c r="BK58" s="243"/>
      <c r="BL58" s="243"/>
      <c r="BM58" s="243"/>
      <c r="BN58" s="243"/>
      <c r="BO58" s="243"/>
      <c r="BP58" s="243"/>
      <c r="BQ58" s="243"/>
      <c r="BR58" s="243"/>
      <c r="BS58" s="243"/>
      <c r="BT58" s="243"/>
      <c r="BU58" s="243"/>
      <c r="BV58" s="243"/>
      <c r="BW58" s="243"/>
      <c r="BX58" s="243"/>
      <c r="BY58" s="243"/>
      <c r="BZ58" s="243"/>
      <c r="CA58" s="243"/>
      <c r="CB58" s="243"/>
      <c r="CC58" s="243"/>
      <c r="CD58" s="243"/>
      <c r="CE58" s="243"/>
      <c r="CF58" s="243"/>
      <c r="CG58" s="243"/>
      <c r="CH58" s="243"/>
      <c r="CI58" s="243"/>
      <c r="CJ58" s="243"/>
      <c r="CK58" s="243"/>
      <c r="CL58" s="243"/>
      <c r="CM58" s="243"/>
      <c r="CN58" s="243"/>
      <c r="CO58" s="243"/>
      <c r="CP58" s="243"/>
      <c r="CQ58" s="243"/>
      <c r="CR58" s="243"/>
      <c r="CS58" s="243"/>
      <c r="CT58" s="243"/>
      <c r="CU58" s="243"/>
      <c r="CV58" s="243"/>
      <c r="CW58" s="243"/>
      <c r="CX58" s="243"/>
      <c r="CY58" s="243"/>
      <c r="CZ58" s="243"/>
      <c r="DA58" s="243"/>
      <c r="DB58" s="243"/>
      <c r="DC58" s="243"/>
      <c r="DD58" s="243"/>
      <c r="DE58" s="243"/>
      <c r="DF58" s="243"/>
      <c r="DG58" s="243"/>
      <c r="DH58" s="243"/>
      <c r="DI58" s="243"/>
      <c r="DJ58" s="243"/>
      <c r="DK58" s="243"/>
      <c r="DL58" s="243"/>
      <c r="DM58" s="243"/>
      <c r="DN58" s="243"/>
      <c r="DO58" s="243"/>
      <c r="DP58" s="243"/>
      <c r="DQ58" s="243"/>
      <c r="DR58" s="243"/>
      <c r="DS58" s="243"/>
      <c r="DT58" s="243"/>
      <c r="DU58" s="243"/>
      <c r="DV58" s="243"/>
      <c r="DW58" s="243"/>
      <c r="DX58" s="243"/>
      <c r="DY58" s="243"/>
      <c r="DZ58" s="243"/>
      <c r="EA58" s="243"/>
      <c r="EB58" s="243"/>
      <c r="EC58" s="243"/>
      <c r="ED58" s="243"/>
      <c r="EE58" s="243"/>
      <c r="EF58" s="243"/>
      <c r="EG58" s="243"/>
      <c r="EH58" s="243"/>
      <c r="EI58" s="243"/>
      <c r="EJ58" s="243"/>
      <c r="EK58" s="243"/>
      <c r="EL58" s="243"/>
      <c r="EM58" s="243"/>
      <c r="EN58" s="243"/>
      <c r="EO58" s="243"/>
      <c r="EP58" s="243"/>
      <c r="EQ58" s="243"/>
      <c r="ER58" s="243"/>
      <c r="ES58" s="243"/>
      <c r="ET58" s="243"/>
      <c r="EU58" s="243"/>
      <c r="EV58" s="243"/>
      <c r="EW58" s="243"/>
    </row>
    <row r="59" spans="1:153" s="6" customFormat="1" ht="43.5" customHeight="1" x14ac:dyDescent="0.2">
      <c r="A59" s="285"/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285"/>
      <c r="AL59" s="285"/>
      <c r="AM59" s="285"/>
      <c r="AN59" s="285"/>
      <c r="AO59" s="285"/>
      <c r="AP59" s="285"/>
      <c r="AQ59" s="285"/>
      <c r="AR59" s="285"/>
      <c r="AS59" s="285"/>
      <c r="AT59" s="285"/>
      <c r="AU59" s="285"/>
      <c r="AV59" s="285"/>
      <c r="AW59" s="285"/>
      <c r="AX59" s="285"/>
      <c r="AY59" s="285"/>
      <c r="AZ59" s="285"/>
      <c r="BA59" s="285"/>
      <c r="BB59" s="285"/>
      <c r="BC59" s="285"/>
      <c r="BD59" s="285"/>
      <c r="BE59" s="285"/>
      <c r="BF59" s="285"/>
      <c r="BG59" s="285"/>
      <c r="BH59" s="285"/>
      <c r="BI59" s="285"/>
      <c r="BJ59" s="285"/>
      <c r="BK59" s="285"/>
      <c r="BL59" s="285"/>
      <c r="BM59" s="285"/>
      <c r="BN59" s="285"/>
      <c r="BO59" s="285"/>
      <c r="BP59" s="285"/>
      <c r="BQ59" s="285"/>
      <c r="BR59" s="285"/>
      <c r="BS59" s="285"/>
      <c r="BT59" s="285"/>
      <c r="BU59" s="285"/>
      <c r="BV59" s="285"/>
      <c r="BW59" s="285"/>
      <c r="BX59" s="285"/>
      <c r="BY59" s="285"/>
      <c r="BZ59" s="285"/>
      <c r="CA59" s="285"/>
      <c r="CB59" s="285"/>
      <c r="CC59" s="285"/>
      <c r="CD59" s="285"/>
      <c r="CE59" s="285"/>
      <c r="CF59" s="285"/>
      <c r="CG59" s="285"/>
      <c r="CH59" s="285"/>
      <c r="CI59" s="285"/>
      <c r="CJ59" s="285"/>
      <c r="CK59" s="285"/>
      <c r="CL59" s="285"/>
      <c r="CM59" s="285"/>
      <c r="CN59" s="285"/>
      <c r="CO59" s="285"/>
      <c r="CP59" s="285"/>
      <c r="CQ59" s="285"/>
      <c r="CR59" s="285"/>
      <c r="CS59" s="285"/>
      <c r="CT59" s="285"/>
      <c r="CU59" s="285"/>
      <c r="CV59" s="285"/>
      <c r="CW59" s="285"/>
      <c r="CX59" s="285"/>
      <c r="CY59" s="285"/>
      <c r="CZ59" s="285"/>
      <c r="DA59" s="285"/>
      <c r="DB59" s="285"/>
      <c r="DC59" s="285"/>
      <c r="DD59" s="285"/>
      <c r="DE59" s="285"/>
      <c r="DF59" s="285"/>
      <c r="DG59" s="285"/>
      <c r="DH59" s="285"/>
      <c r="DI59" s="285"/>
      <c r="DJ59" s="285"/>
      <c r="DK59" s="285"/>
      <c r="DL59" s="285"/>
      <c r="DM59" s="285"/>
      <c r="DN59" s="285"/>
      <c r="DO59" s="285"/>
      <c r="DP59" s="285"/>
      <c r="DQ59" s="285"/>
      <c r="DR59" s="285"/>
      <c r="DS59" s="285"/>
      <c r="DT59" s="285"/>
      <c r="DU59" s="285"/>
      <c r="DV59" s="285"/>
      <c r="DW59" s="285"/>
      <c r="DX59" s="285"/>
      <c r="DY59" s="285"/>
      <c r="DZ59" s="285"/>
      <c r="EA59" s="285"/>
      <c r="EB59" s="285"/>
      <c r="EC59" s="285"/>
      <c r="ED59" s="285"/>
      <c r="EE59" s="285"/>
      <c r="EF59" s="285"/>
      <c r="EG59" s="285"/>
      <c r="EH59" s="285"/>
      <c r="EI59" s="285"/>
      <c r="EJ59" s="285"/>
      <c r="EK59" s="285"/>
      <c r="EL59" s="285"/>
      <c r="EM59" s="285"/>
      <c r="EN59" s="285"/>
      <c r="EO59" s="285"/>
      <c r="EP59" s="285"/>
      <c r="EQ59" s="285"/>
      <c r="ER59" s="285"/>
      <c r="ES59" s="285"/>
      <c r="ET59" s="285"/>
      <c r="EU59" s="285"/>
      <c r="EV59" s="285"/>
      <c r="EW59" s="285"/>
    </row>
    <row r="60" spans="1:153" s="6" customFormat="1" ht="12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</row>
    <row r="61" spans="1:153" s="6" customFormat="1" ht="12.75" customHeight="1" x14ac:dyDescent="0.2">
      <c r="A61" s="9"/>
    </row>
    <row r="62" spans="1:153" s="6" customFormat="1" ht="12.75" customHeight="1" x14ac:dyDescent="0.2">
      <c r="A62" s="9"/>
    </row>
    <row r="63" spans="1:153" s="6" customFormat="1" ht="12.75" customHeight="1" x14ac:dyDescent="0.2">
      <c r="A63" s="9"/>
    </row>
    <row r="64" spans="1:153" s="6" customFormat="1" ht="22.5" customHeight="1" x14ac:dyDescent="0.2">
      <c r="A64" s="243"/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43"/>
      <c r="AK64" s="243"/>
      <c r="AL64" s="243"/>
      <c r="AM64" s="243"/>
      <c r="AN64" s="243"/>
      <c r="AO64" s="243"/>
      <c r="AP64" s="243"/>
      <c r="AQ64" s="243"/>
      <c r="AR64" s="243"/>
      <c r="AS64" s="243"/>
      <c r="AT64" s="243"/>
      <c r="AU64" s="243"/>
      <c r="AV64" s="243"/>
      <c r="AW64" s="243"/>
      <c r="AX64" s="243"/>
      <c r="AY64" s="243"/>
      <c r="AZ64" s="243"/>
      <c r="BA64" s="243"/>
      <c r="BB64" s="243"/>
      <c r="BC64" s="243"/>
      <c r="BD64" s="243"/>
      <c r="BE64" s="243"/>
      <c r="BF64" s="243"/>
      <c r="BG64" s="243"/>
      <c r="BH64" s="243"/>
      <c r="BI64" s="243"/>
      <c r="BJ64" s="243"/>
      <c r="BK64" s="243"/>
      <c r="BL64" s="243"/>
      <c r="BM64" s="243"/>
      <c r="BN64" s="243"/>
      <c r="BO64" s="243"/>
      <c r="BP64" s="243"/>
      <c r="BQ64" s="243"/>
      <c r="BR64" s="243"/>
      <c r="BS64" s="243"/>
      <c r="BT64" s="243"/>
      <c r="BU64" s="243"/>
      <c r="BV64" s="243"/>
      <c r="BW64" s="243"/>
      <c r="BX64" s="243"/>
      <c r="BY64" s="243"/>
      <c r="BZ64" s="243"/>
      <c r="CA64" s="243"/>
      <c r="CB64" s="243"/>
      <c r="CC64" s="243"/>
      <c r="CD64" s="243"/>
      <c r="CE64" s="243"/>
      <c r="CF64" s="243"/>
      <c r="CG64" s="243"/>
      <c r="CH64" s="243"/>
      <c r="CI64" s="243"/>
      <c r="CJ64" s="243"/>
      <c r="CK64" s="243"/>
      <c r="CL64" s="243"/>
      <c r="CM64" s="243"/>
      <c r="CN64" s="243"/>
      <c r="CO64" s="243"/>
      <c r="CP64" s="243"/>
      <c r="CQ64" s="243"/>
      <c r="CR64" s="243"/>
      <c r="CS64" s="243"/>
      <c r="CT64" s="243"/>
      <c r="CU64" s="243"/>
      <c r="CV64" s="243"/>
      <c r="CW64" s="243"/>
      <c r="CX64" s="243"/>
      <c r="CY64" s="243"/>
      <c r="CZ64" s="243"/>
      <c r="DA64" s="243"/>
      <c r="DB64" s="243"/>
      <c r="DC64" s="243"/>
      <c r="DD64" s="243"/>
      <c r="DE64" s="243"/>
      <c r="DF64" s="243"/>
      <c r="DG64" s="243"/>
      <c r="DH64" s="243"/>
      <c r="DI64" s="243"/>
      <c r="DJ64" s="243"/>
      <c r="DK64" s="243"/>
      <c r="DL64" s="243"/>
      <c r="DM64" s="243"/>
      <c r="DN64" s="243"/>
      <c r="DO64" s="243"/>
      <c r="DP64" s="243"/>
      <c r="DQ64" s="243"/>
      <c r="DR64" s="243"/>
      <c r="DS64" s="243"/>
      <c r="DT64" s="243"/>
      <c r="DU64" s="243"/>
      <c r="DV64" s="243"/>
      <c r="DW64" s="243"/>
      <c r="DX64" s="243"/>
      <c r="DY64" s="243"/>
      <c r="DZ64" s="243"/>
      <c r="EA64" s="243"/>
      <c r="EB64" s="243"/>
      <c r="EC64" s="243"/>
      <c r="ED64" s="243"/>
      <c r="EE64" s="243"/>
      <c r="EF64" s="243"/>
      <c r="EG64" s="243"/>
      <c r="EH64" s="243"/>
      <c r="EI64" s="243"/>
      <c r="EJ64" s="243"/>
      <c r="EK64" s="243"/>
      <c r="EL64" s="243"/>
      <c r="EM64" s="243"/>
      <c r="EN64" s="243"/>
      <c r="EO64" s="243"/>
      <c r="EP64" s="243"/>
      <c r="EQ64" s="243"/>
      <c r="ER64" s="243"/>
      <c r="ES64" s="243"/>
      <c r="ET64" s="243"/>
      <c r="EU64" s="243"/>
      <c r="EV64" s="243"/>
      <c r="EW64" s="243"/>
    </row>
    <row r="65" ht="3" customHeight="1" x14ac:dyDescent="0.2"/>
  </sheetData>
  <mergeCells count="293">
    <mergeCell ref="F56:G56"/>
    <mergeCell ref="H56:J56"/>
    <mergeCell ref="K56:L56"/>
    <mergeCell ref="N56:AB56"/>
    <mergeCell ref="AC56:AE56"/>
    <mergeCell ref="A28:G30"/>
    <mergeCell ref="A26:G26"/>
    <mergeCell ref="CL26:CS26"/>
    <mergeCell ref="A31:G31"/>
    <mergeCell ref="A32:G32"/>
    <mergeCell ref="A33:G33"/>
    <mergeCell ref="A34:G34"/>
    <mergeCell ref="H34:CK34"/>
    <mergeCell ref="A35:G35"/>
    <mergeCell ref="H35:CK35"/>
    <mergeCell ref="CL35:CS35"/>
    <mergeCell ref="BY51:CR51"/>
    <mergeCell ref="A44:G44"/>
    <mergeCell ref="H44:CK44"/>
    <mergeCell ref="CL44:CS44"/>
    <mergeCell ref="A39:G39"/>
    <mergeCell ref="A40:G43"/>
    <mergeCell ref="CL40:CS43"/>
    <mergeCell ref="AI56:AK56"/>
    <mergeCell ref="AM55:BD55"/>
    <mergeCell ref="DZ29:EE29"/>
    <mergeCell ref="H43:CK43"/>
    <mergeCell ref="H46:CK46"/>
    <mergeCell ref="BG55:BX55"/>
    <mergeCell ref="DZ31:EK31"/>
    <mergeCell ref="H32:CK32"/>
    <mergeCell ref="H28:CK30"/>
    <mergeCell ref="CT32:DA32"/>
    <mergeCell ref="DB34:DM34"/>
    <mergeCell ref="DN34:DY34"/>
    <mergeCell ref="DZ34:EK34"/>
    <mergeCell ref="DZ36:EK36"/>
    <mergeCell ref="DB39:DM39"/>
    <mergeCell ref="DN39:DY39"/>
    <mergeCell ref="CA55:CR55"/>
    <mergeCell ref="H31:CK31"/>
    <mergeCell ref="H33:CK33"/>
    <mergeCell ref="I52:AU52"/>
    <mergeCell ref="BY54:CS54"/>
    <mergeCell ref="BV49:CW49"/>
    <mergeCell ref="DB33:DM33"/>
    <mergeCell ref="DN33:DY33"/>
    <mergeCell ref="DZ33:EK33"/>
    <mergeCell ref="CL34:CS34"/>
    <mergeCell ref="CT34:DA34"/>
    <mergeCell ref="DB31:DM31"/>
    <mergeCell ref="EL36:EW36"/>
    <mergeCell ref="A45:G46"/>
    <mergeCell ref="DT29:DV29"/>
    <mergeCell ref="EL11:EW11"/>
    <mergeCell ref="A18:G18"/>
    <mergeCell ref="A14:G15"/>
    <mergeCell ref="A13:G13"/>
    <mergeCell ref="CT13:DA13"/>
    <mergeCell ref="DB19:DM19"/>
    <mergeCell ref="EL26:EW26"/>
    <mergeCell ref="DB24:DM24"/>
    <mergeCell ref="DZ24:EK24"/>
    <mergeCell ref="DZ25:EK25"/>
    <mergeCell ref="EL25:EW25"/>
    <mergeCell ref="A24:G24"/>
    <mergeCell ref="H26:CK26"/>
    <mergeCell ref="A25:G25"/>
    <mergeCell ref="H25:CK25"/>
    <mergeCell ref="CL25:CS25"/>
    <mergeCell ref="CT25:DA25"/>
    <mergeCell ref="DB26:DM26"/>
    <mergeCell ref="CT26:DA26"/>
    <mergeCell ref="DN26:DY26"/>
    <mergeCell ref="DZ26:EK26"/>
    <mergeCell ref="DN12:DY12"/>
    <mergeCell ref="H13:CK13"/>
    <mergeCell ref="CL13:CS13"/>
    <mergeCell ref="DB10:DM10"/>
    <mergeCell ref="A12:G12"/>
    <mergeCell ref="H12:CK12"/>
    <mergeCell ref="CL12:CS12"/>
    <mergeCell ref="CT12:DA12"/>
    <mergeCell ref="DB12:DM12"/>
    <mergeCell ref="A9:G10"/>
    <mergeCell ref="DN10:DY10"/>
    <mergeCell ref="DZ10:EK10"/>
    <mergeCell ref="H10:CK10"/>
    <mergeCell ref="CL10:CS10"/>
    <mergeCell ref="CT10:DA10"/>
    <mergeCell ref="CT19:DA19"/>
    <mergeCell ref="DB20:DM20"/>
    <mergeCell ref="DN20:DY20"/>
    <mergeCell ref="DZ20:EK20"/>
    <mergeCell ref="A21:G21"/>
    <mergeCell ref="H21:CK21"/>
    <mergeCell ref="EL34:EW34"/>
    <mergeCell ref="EL32:EW32"/>
    <mergeCell ref="EI29:EK29"/>
    <mergeCell ref="DB30:DM30"/>
    <mergeCell ref="DN30:DY30"/>
    <mergeCell ref="DW29:DY29"/>
    <mergeCell ref="CL15:CS15"/>
    <mergeCell ref="A11:G11"/>
    <mergeCell ref="H11:CK11"/>
    <mergeCell ref="CL11:CS11"/>
    <mergeCell ref="CT11:DA11"/>
    <mergeCell ref="DB23:DM23"/>
    <mergeCell ref="DN23:DY23"/>
    <mergeCell ref="DZ23:EK23"/>
    <mergeCell ref="EL23:EW23"/>
    <mergeCell ref="DB11:DM11"/>
    <mergeCell ref="DN11:DY11"/>
    <mergeCell ref="DZ11:EK11"/>
    <mergeCell ref="EL13:EW13"/>
    <mergeCell ref="DB18:DM18"/>
    <mergeCell ref="DN18:DY18"/>
    <mergeCell ref="DZ18:EK18"/>
    <mergeCell ref="EL18:EW18"/>
    <mergeCell ref="DZ12:EK12"/>
    <mergeCell ref="EL5:EW6"/>
    <mergeCell ref="DB6:DM6"/>
    <mergeCell ref="DN6:DY6"/>
    <mergeCell ref="DZ6:EK6"/>
    <mergeCell ref="H4:CK6"/>
    <mergeCell ref="CL4:CS6"/>
    <mergeCell ref="CT4:DA6"/>
    <mergeCell ref="A4:G6"/>
    <mergeCell ref="A7:G7"/>
    <mergeCell ref="H7:CK7"/>
    <mergeCell ref="CL7:CS7"/>
    <mergeCell ref="CT7:DA7"/>
    <mergeCell ref="B2:EV2"/>
    <mergeCell ref="A8:G8"/>
    <mergeCell ref="H8:CK8"/>
    <mergeCell ref="CL8:CS8"/>
    <mergeCell ref="CT8:DA8"/>
    <mergeCell ref="DB8:DM8"/>
    <mergeCell ref="DN8:DY8"/>
    <mergeCell ref="DZ8:EK8"/>
    <mergeCell ref="EL10:EW10"/>
    <mergeCell ref="EL8:EW8"/>
    <mergeCell ref="DB7:DM7"/>
    <mergeCell ref="DN7:DY7"/>
    <mergeCell ref="DZ7:EK7"/>
    <mergeCell ref="EL7:EW7"/>
    <mergeCell ref="DT5:DV5"/>
    <mergeCell ref="DW5:DY5"/>
    <mergeCell ref="DZ5:EE5"/>
    <mergeCell ref="EF5:EH5"/>
    <mergeCell ref="DB4:EW4"/>
    <mergeCell ref="DB5:DG5"/>
    <mergeCell ref="DH5:DJ5"/>
    <mergeCell ref="DK5:DM5"/>
    <mergeCell ref="DN5:DS5"/>
    <mergeCell ref="EI5:EK5"/>
    <mergeCell ref="EL12:EW12"/>
    <mergeCell ref="H18:CK18"/>
    <mergeCell ref="CL18:CS18"/>
    <mergeCell ref="CT18:DA18"/>
    <mergeCell ref="J15:CK15"/>
    <mergeCell ref="DB15:DM15"/>
    <mergeCell ref="DN15:DY15"/>
    <mergeCell ref="DZ15:EK15"/>
    <mergeCell ref="CT15:DA15"/>
    <mergeCell ref="DB13:DM13"/>
    <mergeCell ref="DN13:DY13"/>
    <mergeCell ref="DZ13:EK13"/>
    <mergeCell ref="EL20:EW20"/>
    <mergeCell ref="A20:G20"/>
    <mergeCell ref="H20:CK20"/>
    <mergeCell ref="CL20:CS20"/>
    <mergeCell ref="CT20:DA20"/>
    <mergeCell ref="DN19:DY19"/>
    <mergeCell ref="DZ19:EK19"/>
    <mergeCell ref="EL19:EW19"/>
    <mergeCell ref="A19:G19"/>
    <mergeCell ref="H19:CK19"/>
    <mergeCell ref="CL19:CS19"/>
    <mergeCell ref="CL21:CS21"/>
    <mergeCell ref="CT21:DA21"/>
    <mergeCell ref="CT24:DA24"/>
    <mergeCell ref="EL24:EW24"/>
    <mergeCell ref="DN24:DY24"/>
    <mergeCell ref="A23:G23"/>
    <mergeCell ref="H23:CK23"/>
    <mergeCell ref="CL23:CS23"/>
    <mergeCell ref="CT23:DA23"/>
    <mergeCell ref="A22:G22"/>
    <mergeCell ref="H22:CK22"/>
    <mergeCell ref="CL22:CS22"/>
    <mergeCell ref="CT22:DA22"/>
    <mergeCell ref="DB22:DM22"/>
    <mergeCell ref="DN22:DY22"/>
    <mergeCell ref="DZ22:EK22"/>
    <mergeCell ref="EL22:EW22"/>
    <mergeCell ref="CL39:CS39"/>
    <mergeCell ref="H39:CK39"/>
    <mergeCell ref="CT40:DA43"/>
    <mergeCell ref="H42:CK42"/>
    <mergeCell ref="H40:CK40"/>
    <mergeCell ref="DB21:DM21"/>
    <mergeCell ref="DN21:DY21"/>
    <mergeCell ref="DZ21:EK21"/>
    <mergeCell ref="EL21:EW21"/>
    <mergeCell ref="EL31:EW31"/>
    <mergeCell ref="CL31:CS31"/>
    <mergeCell ref="CT31:DA31"/>
    <mergeCell ref="DN31:DY31"/>
    <mergeCell ref="EL33:EW33"/>
    <mergeCell ref="DB35:DM35"/>
    <mergeCell ref="DN35:DY35"/>
    <mergeCell ref="DZ35:EK35"/>
    <mergeCell ref="EL35:EW35"/>
    <mergeCell ref="CL32:CS32"/>
    <mergeCell ref="DN32:DY32"/>
    <mergeCell ref="DZ32:EK32"/>
    <mergeCell ref="DB32:DM32"/>
    <mergeCell ref="CL33:CS33"/>
    <mergeCell ref="CT33:DA33"/>
    <mergeCell ref="A36:G36"/>
    <mergeCell ref="H36:CK36"/>
    <mergeCell ref="CL36:CS36"/>
    <mergeCell ref="CT36:DA36"/>
    <mergeCell ref="A38:G38"/>
    <mergeCell ref="H38:CK38"/>
    <mergeCell ref="CL38:CS38"/>
    <mergeCell ref="CT38:DA38"/>
    <mergeCell ref="DB36:DM36"/>
    <mergeCell ref="H37:CK37"/>
    <mergeCell ref="CL37:CS37"/>
    <mergeCell ref="CT37:DA37"/>
    <mergeCell ref="A37:G37"/>
    <mergeCell ref="DB38:DM38"/>
    <mergeCell ref="EL38:EW38"/>
    <mergeCell ref="EL37:EW37"/>
    <mergeCell ref="DB41:DM41"/>
    <mergeCell ref="DN42:DY42"/>
    <mergeCell ref="DZ44:EK44"/>
    <mergeCell ref="CT44:DA44"/>
    <mergeCell ref="EL39:EW39"/>
    <mergeCell ref="DB45:DM46"/>
    <mergeCell ref="CT45:DA46"/>
    <mergeCell ref="DB44:DM44"/>
    <mergeCell ref="CT39:DA39"/>
    <mergeCell ref="DH29:DJ29"/>
    <mergeCell ref="DK29:DM29"/>
    <mergeCell ref="EF29:EH29"/>
    <mergeCell ref="AF56:AH56"/>
    <mergeCell ref="BY50:CR50"/>
    <mergeCell ref="AW52:BL52"/>
    <mergeCell ref="AU53:BL53"/>
    <mergeCell ref="AW50:BL50"/>
    <mergeCell ref="H45:CK45"/>
    <mergeCell ref="CL45:CS46"/>
    <mergeCell ref="I49:AV49"/>
    <mergeCell ref="CT28:DA30"/>
    <mergeCell ref="DB28:EW28"/>
    <mergeCell ref="DZ39:EK39"/>
    <mergeCell ref="EL44:EW44"/>
    <mergeCell ref="EL45:EW46"/>
    <mergeCell ref="DZ45:EK46"/>
    <mergeCell ref="CT35:DA35"/>
    <mergeCell ref="DB37:DM37"/>
    <mergeCell ref="DN37:DY37"/>
    <mergeCell ref="DZ37:EK37"/>
    <mergeCell ref="I50:AV50"/>
    <mergeCell ref="DN38:DY38"/>
    <mergeCell ref="DZ38:EK38"/>
    <mergeCell ref="A59:EW59"/>
    <mergeCell ref="A64:EW64"/>
    <mergeCell ref="A58:EW58"/>
    <mergeCell ref="DL1:EW1"/>
    <mergeCell ref="J9:CK9"/>
    <mergeCell ref="J14:CK14"/>
    <mergeCell ref="EL15:EW15"/>
    <mergeCell ref="DN29:DS29"/>
    <mergeCell ref="DB25:DM25"/>
    <mergeCell ref="DN25:DY25"/>
    <mergeCell ref="H24:CK24"/>
    <mergeCell ref="J16:CK16"/>
    <mergeCell ref="J17:CK17"/>
    <mergeCell ref="CL28:CS30"/>
    <mergeCell ref="CL24:CS24"/>
    <mergeCell ref="EL29:EW30"/>
    <mergeCell ref="DZ30:EK30"/>
    <mergeCell ref="EL40:EW43"/>
    <mergeCell ref="DZ43:EK43"/>
    <mergeCell ref="DN45:DY46"/>
    <mergeCell ref="DN44:DY44"/>
    <mergeCell ref="H41:CK41"/>
    <mergeCell ref="DN36:DY36"/>
    <mergeCell ref="DB29:DG29"/>
  </mergeCells>
  <phoneticPr fontId="11" type="noConversion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  <rowBreaks count="1" manualBreakCount="1">
    <brk id="27" max="15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титульный</vt:lpstr>
      <vt:lpstr>стр.1_4</vt:lpstr>
      <vt:lpstr>стр.5_7</vt:lpstr>
      <vt:lpstr>стр.1_4!Заголовки_для_печати</vt:lpstr>
      <vt:lpstr>стр.5_7!Область_печати</vt:lpstr>
      <vt:lpstr>титульный!Область_печати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admin</cp:lastModifiedBy>
  <cp:lastPrinted>2025-07-22T06:27:21Z</cp:lastPrinted>
  <dcterms:created xsi:type="dcterms:W3CDTF">2011-01-11T10:25:48Z</dcterms:created>
  <dcterms:modified xsi:type="dcterms:W3CDTF">2025-08-11T06:36:10Z</dcterms:modified>
</cp:coreProperties>
</file>